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filterPrivacy="1"/>
  <xr:revisionPtr revIDLastSave="0" documentId="13_ncr:1_{8349A625-4FAF-48A5-B985-8A19039BF1B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55" i="1" l="1"/>
  <c r="M48" i="1"/>
  <c r="M49" i="1"/>
  <c r="L48" i="1"/>
  <c r="L49" i="1"/>
  <c r="K48" i="1"/>
  <c r="K49" i="1"/>
  <c r="K12" i="1"/>
  <c r="K22" i="1"/>
  <c r="K34" i="1"/>
  <c r="K35" i="1"/>
  <c r="K52" i="1"/>
  <c r="L53" i="1"/>
  <c r="L59" i="1"/>
  <c r="L35" i="1"/>
  <c r="L46" i="1"/>
  <c r="L43" i="1"/>
  <c r="L40" i="1"/>
  <c r="L39" i="1" s="1"/>
  <c r="K40" i="1"/>
  <c r="L37" i="1"/>
  <c r="K37" i="1"/>
  <c r="L32" i="1"/>
  <c r="L31" i="1" s="1"/>
  <c r="L23" i="1"/>
  <c r="L28" i="1"/>
  <c r="L20" i="1"/>
  <c r="K59" i="1"/>
  <c r="K55" i="1"/>
  <c r="K53" i="1"/>
  <c r="K46" i="1"/>
  <c r="K45" i="1" s="1"/>
  <c r="K43" i="1"/>
  <c r="K42" i="1" s="1"/>
  <c r="K39" i="1"/>
  <c r="K32" i="1"/>
  <c r="K31" i="1" s="1"/>
  <c r="K28" i="1"/>
  <c r="K25" i="1"/>
  <c r="K23" i="1"/>
  <c r="K20" i="1"/>
  <c r="K19" i="1" s="1"/>
  <c r="K14" i="1"/>
  <c r="K13" i="1" s="1"/>
  <c r="L34" i="1" l="1"/>
  <c r="K61" i="1"/>
  <c r="K51" i="1"/>
  <c r="M53" i="1"/>
  <c r="M54" i="1"/>
  <c r="L52" i="1"/>
  <c r="L51" i="1" s="1"/>
  <c r="M57" i="1"/>
  <c r="M56" i="1" s="1"/>
  <c r="M55" i="1" s="1"/>
  <c r="M46" i="1"/>
  <c r="M45" i="1" s="1"/>
  <c r="M44" i="1" s="1"/>
  <c r="M52" i="1" l="1"/>
  <c r="M51" i="1" s="1"/>
  <c r="M47" i="1" l="1"/>
  <c r="L45" i="1"/>
  <c r="M43" i="1" l="1"/>
  <c r="L42" i="1"/>
  <c r="M23" i="1"/>
  <c r="M39" i="1"/>
  <c r="M35" i="1"/>
  <c r="M32" i="1"/>
  <c r="M31" i="1"/>
  <c r="M29" i="1"/>
  <c r="M28" i="1"/>
  <c r="L25" i="1"/>
  <c r="L22" i="1" s="1"/>
  <c r="M22" i="1" s="1"/>
  <c r="M26" i="1"/>
  <c r="M21" i="1"/>
  <c r="L19" i="1"/>
  <c r="L12" i="1" s="1"/>
  <c r="M18" i="1"/>
  <c r="M17" i="1"/>
  <c r="M16" i="1"/>
  <c r="M15" i="1"/>
  <c r="L14" i="1"/>
  <c r="M40" i="1" l="1"/>
  <c r="M42" i="1"/>
  <c r="M41" i="1"/>
  <c r="M25" i="1"/>
  <c r="M34" i="1"/>
  <c r="M60" i="1"/>
  <c r="M30" i="1"/>
  <c r="M27" i="1"/>
  <c r="M33" i="1"/>
  <c r="M38" i="1"/>
  <c r="M37" i="1" s="1"/>
  <c r="M19" i="1"/>
  <c r="M20" i="1"/>
  <c r="M14" i="1"/>
  <c r="L13" i="1"/>
  <c r="L61" i="1" l="1"/>
  <c r="M61" i="1" s="1"/>
  <c r="M36" i="1"/>
  <c r="M24" i="1"/>
  <c r="M13" i="1"/>
  <c r="M59" i="1"/>
  <c r="M58" i="1"/>
  <c r="M12" i="1" l="1"/>
</calcChain>
</file>

<file path=xl/sharedStrings.xml><?xml version="1.0" encoding="utf-8"?>
<sst xmlns="http://schemas.openxmlformats.org/spreadsheetml/2006/main" count="403" uniqueCount="119">
  <si>
    <t xml:space="preserve"> Приложение 1 </t>
  </si>
  <si>
    <t xml:space="preserve"> к решению Совета депутатов </t>
  </si>
  <si>
    <t>сельского поселения Хулимсунт</t>
  </si>
  <si>
    <t>Код бюджетной классификации</t>
  </si>
  <si>
    <t>Наименование платежей</t>
  </si>
  <si>
    <t>Сумма, тыс. руб.</t>
  </si>
  <si>
    <t xml:space="preserve">Исполненно </t>
  </si>
  <si>
    <t>Процент исполнения, %</t>
  </si>
  <si>
    <t>000</t>
  </si>
  <si>
    <t>0</t>
  </si>
  <si>
    <t>00</t>
  </si>
  <si>
    <t>00000</t>
  </si>
  <si>
    <t>0000</t>
  </si>
  <si>
    <t>НАЛОГОВЫЕ И НЕНАЛОГОВЫЕ ДОХОДЫ</t>
  </si>
  <si>
    <t>1</t>
  </si>
  <si>
    <t>03</t>
  </si>
  <si>
    <t>Налоги на товары (работы, услуги), реализуемые на территории Российской Федерации</t>
  </si>
  <si>
    <t>02000</t>
  </si>
  <si>
    <t>01</t>
  </si>
  <si>
    <t>110</t>
  </si>
  <si>
    <t>Акцизы по подакцизным товарам (продукции), производимым на территории Российской Федерации</t>
  </si>
  <si>
    <t>02231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</si>
  <si>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</si>
  <si>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02241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</si>
  <si>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</si>
  <si>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02251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</si>
  <si>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</si>
  <si>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02261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</si>
  <si>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</si>
  <si>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</t>
  </si>
  <si>
    <t>Налоги на прибыль, доходы</t>
  </si>
  <si>
    <t>Налог на доходы физических лиц</t>
  </si>
  <si>
    <t>02010</t>
  </si>
  <si>
    <t xml:space="preserve">Налог на доходы физических лиц с доходов, источником  которых является налоговый  агент,  за исключением доходов, в отношении которых исчисление и уплата налога осуществляются в соответствии со статьями  227, 227.1 и 228 Налогового кодекса РФ </t>
  </si>
  <si>
    <t>06</t>
  </si>
  <si>
    <t>Налоги на имущество</t>
  </si>
  <si>
    <t>01000</t>
  </si>
  <si>
    <t>Налог на имущество физических лиц</t>
  </si>
  <si>
    <t>01030</t>
  </si>
  <si>
    <t>10</t>
  </si>
  <si>
    <t>Налог на имущество физических лиц, взимаемый по ставкам, применяемым к объектам налогооблажения, расположенных в границах поселения</t>
  </si>
  <si>
    <t>04000</t>
  </si>
  <si>
    <t>02</t>
  </si>
  <si>
    <t>Транспортный налог</t>
  </si>
  <si>
    <t>04011</t>
  </si>
  <si>
    <t>Транспортный налог с организаций</t>
  </si>
  <si>
    <t>04012</t>
  </si>
  <si>
    <t>Транспортный налог с физических лиц</t>
  </si>
  <si>
    <t>06000</t>
  </si>
  <si>
    <t>Земельный налог</t>
  </si>
  <si>
    <t>06033</t>
  </si>
  <si>
    <t>1000</t>
  </si>
  <si>
    <t xml:space="preserve">Земельный налог с организаций, обладающих земельным участком, расположенным в границах сельских поселений
</t>
  </si>
  <si>
    <t>06043</t>
  </si>
  <si>
    <t xml:space="preserve">Земельный налог с физических лиц, обладающих земельным участком, расположенным в границах сельских поселений
</t>
  </si>
  <si>
    <t>650</t>
  </si>
  <si>
    <t>08</t>
  </si>
  <si>
    <t>Государственная пошлина</t>
  </si>
  <si>
    <t xml:space="preserve">Государственная пошлина за совершение нотариальных действий (за исключением действий, совершаемых консульскими учреждениями РФ)
</t>
  </si>
  <si>
    <t>04020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</si>
  <si>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</si>
  <si>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11</t>
  </si>
  <si>
    <t xml:space="preserve">Доходы от использования имущества, находящегося в государственной и муниципальной собственности
</t>
  </si>
  <si>
    <t>05000</t>
  </si>
  <si>
    <t>120</t>
  </si>
  <si>
    <t xml:space="preserve">Доходы, полученные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</si>
  <si>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05035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</si>
  <si>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</si>
  <si>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09000</t>
  </si>
  <si>
    <t>09045</t>
  </si>
  <si>
    <t>2</t>
  </si>
  <si>
    <t>БЕЗВОЗМЕЗДНЫЕ ПОСТУПЛЕНИЯ</t>
  </si>
  <si>
    <t>Безвозмездные поступления от других бюджетов бюджетной системы РФ</t>
  </si>
  <si>
    <t>10000</t>
  </si>
  <si>
    <t>150</t>
  </si>
  <si>
    <t>Дотации бюджетам бюджетной системы Российской Федерации</t>
  </si>
  <si>
    <t>15001</t>
  </si>
  <si>
    <t>Дотации бюджетам сельских поселений на выравнивание бюджетной обеспеченности</t>
  </si>
  <si>
    <t>30000</t>
  </si>
  <si>
    <t>Субвенции бюджетам субъектов РФ и муниципальных образований</t>
  </si>
  <si>
    <t>35930</t>
  </si>
  <si>
    <t>Субвенции бюджетам поселений на государственную регистрацию актов гражданского состояния</t>
  </si>
  <si>
    <t>35118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</si>
  <si>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</si>
  <si>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40000</t>
  </si>
  <si>
    <t>Иные межбюджетные трансферты</t>
  </si>
  <si>
    <t>49999</t>
  </si>
  <si>
    <t>Прочие межбюджетные трансферты, передаваемые бюджетам поселения</t>
  </si>
  <si>
    <t>Всего доходов</t>
  </si>
  <si>
    <t>13</t>
  </si>
  <si>
    <t>02995</t>
  </si>
  <si>
    <t>130</t>
  </si>
  <si>
    <t>Прочие доходы от компенсации затрат бюджетов сельских поселений</t>
  </si>
  <si>
    <t>Доходы от компенсации затрат государства</t>
  </si>
  <si>
    <t>16</t>
  </si>
  <si>
    <t>140</t>
  </si>
  <si>
    <t>Штрафы, санкции, возмещение ущерба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</si>
  <si>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</t>
  </si>
  <si>
    <t>Доходы от оказания платных услуг и компенсации затрат государства</t>
  </si>
  <si>
    <t>15</t>
  </si>
  <si>
    <t>Административные платежи и сборы</t>
  </si>
  <si>
    <t>Платежи, взимаемые органами местного самоуправления (организациями)  за выполнение определенных функций</t>
  </si>
  <si>
    <t>02050</t>
  </si>
  <si>
    <t>Платежи, взимаемые органами местного самоуправления (организациями) сельских поселений за выполнение определенных функций</t>
  </si>
  <si>
    <t>370</t>
  </si>
  <si>
    <t>Административные штрафы, установленные законами субъектов Российской Федерации об административных правонарушениях</t>
  </si>
  <si>
    <t>9000</t>
  </si>
  <si>
    <t>30024</t>
  </si>
  <si>
    <t>Субвенции бюджетам сельских поселений на выполнение передаваемых полномочий субъектов Российской Федерации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</si>
  <si>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</si>
  <si>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</si>
  <si>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Исполнение бюджета по доходам сельского поселения Хулимсунт за 2023 год</t>
  </si>
  <si>
    <t>от 00.00.2024 № 000</t>
  </si>
  <si>
    <t>17</t>
  </si>
  <si>
    <t>180</t>
  </si>
  <si>
    <t>01050</t>
  </si>
  <si>
    <t>Прочие неналоговые доходы</t>
  </si>
  <si>
    <t>Невыясненные поступления</t>
  </si>
  <si>
    <t>Невыясненные поступления, зачисляемые в бюджеты ельских поселений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</si>
</sst>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62"/>
      <name val="Arial Cyr"/>
      <charset val="204"/>
    </font>
    <font>
      <sz val="10"/>
      <color rgb="FFFF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3"/>
      </patternFill>
    </fill>
    <fill>
      <patternFill patternType="solid">
        <fgColor rgb="FFFF434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9" fontId="12" fillId="3" borderId="3">
      <alignment horizontal="left" vertical="top" wrapText="1"/>
    </xf>
  </cellStyleXfs>
  <cellXfs count="72">
    <xf numFmtId="0" fontId="0" fillId="0" borderId="0" xfId="0"/>
    <xf numFmtId="0" fontId="3" fillId="0" borderId="0" xfId="0" applyFont="1" applyAlignment="1">
      <alignment horizontal="center" vertical="center"/>
    </xf>
    <xf numFmtId="0" fontId="2" fillId="0" borderId="0" xfId="0" applyFont="1" applyAlignment="1"/>
    <xf numFmtId="0" fontId="2" fillId="0" borderId="0" xfId="0" applyFont="1" applyBorder="1" applyAlignment="1"/>
    <xf numFmtId="0" fontId="2" fillId="0" borderId="0" xfId="0" applyFont="1" applyBorder="1" applyAlignment="1">
      <alignment horizontal="right"/>
    </xf>
    <xf numFmtId="49" fontId="9" fillId="2" borderId="2" xfId="0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vertical="top" wrapText="1"/>
    </xf>
    <xf numFmtId="164" fontId="9" fillId="2" borderId="2" xfId="0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vertical="center" wrapText="1"/>
    </xf>
    <xf numFmtId="0" fontId="10" fillId="0" borderId="0" xfId="0" applyFont="1" applyAlignment="1">
      <alignment vertical="top" wrapText="1"/>
    </xf>
    <xf numFmtId="0" fontId="10" fillId="0" borderId="2" xfId="0" applyFont="1" applyBorder="1" applyAlignment="1">
      <alignment vertical="top" wrapText="1"/>
    </xf>
    <xf numFmtId="49" fontId="8" fillId="0" borderId="2" xfId="0" applyNumberFormat="1" applyFont="1" applyBorder="1" applyAlignment="1">
      <alignment horizontal="center" vertical="center" wrapText="1"/>
    </xf>
    <xf numFmtId="49" fontId="11" fillId="0" borderId="2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 wrapText="1"/>
    </xf>
    <xf numFmtId="164" fontId="11" fillId="2" borderId="2" xfId="0" applyNumberFormat="1" applyFont="1" applyFill="1" applyBorder="1" applyAlignment="1">
      <alignment horizontal="center" vertical="center" wrapText="1"/>
    </xf>
    <xf numFmtId="49" fontId="8" fillId="2" borderId="2" xfId="0" applyNumberFormat="1" applyFont="1" applyFill="1" applyBorder="1" applyAlignment="1">
      <alignment horizontal="center" vertical="center" wrapText="1"/>
    </xf>
    <xf numFmtId="49" fontId="11" fillId="2" borderId="2" xfId="0" applyNumberFormat="1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164" fontId="9" fillId="2" borderId="2" xfId="0" applyNumberFormat="1" applyFont="1" applyFill="1" applyBorder="1" applyAlignment="1">
      <alignment horizontal="center" vertical="center"/>
    </xf>
    <xf numFmtId="165" fontId="8" fillId="0" borderId="2" xfId="0" applyNumberFormat="1" applyFont="1" applyBorder="1" applyAlignment="1">
      <alignment horizontal="center" vertical="center"/>
    </xf>
    <xf numFmtId="164" fontId="8" fillId="0" borderId="2" xfId="0" applyNumberFormat="1" applyFont="1" applyBorder="1" applyAlignment="1">
      <alignment horizontal="center" vertical="center"/>
    </xf>
    <xf numFmtId="164" fontId="0" fillId="0" borderId="0" xfId="0" applyNumberFormat="1"/>
    <xf numFmtId="164" fontId="8" fillId="2" borderId="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0" xfId="0" applyFont="1" applyFill="1" applyBorder="1" applyAlignment="1">
      <alignment horizontal="right"/>
    </xf>
    <xf numFmtId="0" fontId="4" fillId="0" borderId="1" xfId="0" applyFont="1" applyBorder="1" applyAlignment="1">
      <alignment horizontal="center" vertical="center" wrapText="1"/>
    </xf>
    <xf numFmtId="164" fontId="13" fillId="2" borderId="2" xfId="0" applyNumberFormat="1" applyFont="1" applyFill="1" applyBorder="1" applyAlignment="1">
      <alignment horizontal="center" vertical="center" wrapText="1"/>
    </xf>
    <xf numFmtId="49" fontId="5" fillId="4" borderId="2" xfId="0" applyNumberFormat="1" applyFont="1" applyFill="1" applyBorder="1" applyAlignment="1">
      <alignment horizontal="center" vertical="center" wrapText="1"/>
    </xf>
    <xf numFmtId="49" fontId="6" fillId="4" borderId="2" xfId="0" applyNumberFormat="1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164" fontId="6" fillId="4" borderId="2" xfId="0" applyNumberFormat="1" applyFont="1" applyFill="1" applyBorder="1" applyAlignment="1">
      <alignment horizontal="center" vertical="center" wrapText="1"/>
    </xf>
    <xf numFmtId="165" fontId="5" fillId="4" borderId="2" xfId="0" applyNumberFormat="1" applyFont="1" applyFill="1" applyBorder="1" applyAlignment="1">
      <alignment horizontal="center" vertical="center"/>
    </xf>
    <xf numFmtId="49" fontId="7" fillId="5" borderId="2" xfId="0" applyNumberFormat="1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vertical="center" wrapText="1"/>
    </xf>
    <xf numFmtId="164" fontId="7" fillId="5" borderId="2" xfId="0" applyNumberFormat="1" applyFont="1" applyFill="1" applyBorder="1" applyAlignment="1">
      <alignment horizontal="center" vertical="center" wrapText="1"/>
    </xf>
    <xf numFmtId="165" fontId="5" fillId="5" borderId="2" xfId="0" applyNumberFormat="1" applyFont="1" applyFill="1" applyBorder="1" applyAlignment="1">
      <alignment horizontal="center" vertical="center"/>
    </xf>
    <xf numFmtId="49" fontId="9" fillId="6" borderId="2" xfId="0" applyNumberFormat="1" applyFont="1" applyFill="1" applyBorder="1" applyAlignment="1">
      <alignment horizontal="center" vertical="center" wrapText="1"/>
    </xf>
    <xf numFmtId="0" fontId="8" fillId="6" borderId="2" xfId="0" applyFont="1" applyFill="1" applyBorder="1" applyAlignment="1">
      <alignment wrapText="1"/>
    </xf>
    <xf numFmtId="164" fontId="9" fillId="6" borderId="2" xfId="0" applyNumberFormat="1" applyFont="1" applyFill="1" applyBorder="1" applyAlignment="1">
      <alignment horizontal="center" vertical="center" wrapText="1"/>
    </xf>
    <xf numFmtId="49" fontId="8" fillId="6" borderId="2" xfId="0" applyNumberFormat="1" applyFont="1" applyFill="1" applyBorder="1" applyAlignment="1">
      <alignment horizontal="center" vertical="center" wrapText="1"/>
    </xf>
    <xf numFmtId="49" fontId="11" fillId="6" borderId="2" xfId="0" applyNumberFormat="1" applyFont="1" applyFill="1" applyBorder="1" applyAlignment="1">
      <alignment horizontal="center" vertical="center" wrapText="1"/>
    </xf>
    <xf numFmtId="0" fontId="11" fillId="6" borderId="2" xfId="0" applyFont="1" applyFill="1" applyBorder="1" applyAlignment="1">
      <alignment horizontal="center" vertical="center" wrapText="1"/>
    </xf>
    <xf numFmtId="164" fontId="11" fillId="6" borderId="2" xfId="0" applyNumberFormat="1" applyFont="1" applyFill="1" applyBorder="1" applyAlignment="1">
      <alignment horizontal="center" vertical="center" wrapText="1"/>
    </xf>
    <xf numFmtId="165" fontId="8" fillId="6" borderId="2" xfId="0" applyNumberFormat="1" applyFont="1" applyFill="1" applyBorder="1" applyAlignment="1">
      <alignment horizontal="center" vertical="center"/>
    </xf>
    <xf numFmtId="164" fontId="8" fillId="6" borderId="2" xfId="0" applyNumberFormat="1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left" vertical="center" wrapText="1"/>
    </xf>
    <xf numFmtId="165" fontId="8" fillId="2" borderId="2" xfId="0" applyNumberFormat="1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left" vertical="top" wrapText="1"/>
    </xf>
    <xf numFmtId="0" fontId="11" fillId="2" borderId="2" xfId="0" applyFont="1" applyFill="1" applyBorder="1" applyAlignment="1">
      <alignment vertical="top" wrapText="1"/>
    </xf>
    <xf numFmtId="49" fontId="5" fillId="5" borderId="2" xfId="0" applyNumberFormat="1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 wrapText="1"/>
    </xf>
    <xf numFmtId="0" fontId="9" fillId="6" borderId="2" xfId="0" applyFont="1" applyFill="1" applyBorder="1" applyAlignment="1">
      <alignment horizontal="left" vertical="center" wrapText="1"/>
    </xf>
    <xf numFmtId="0" fontId="9" fillId="6" borderId="2" xfId="0" applyFont="1" applyFill="1" applyBorder="1" applyAlignment="1">
      <alignment horizontal="center" vertical="center" wrapText="1"/>
    </xf>
    <xf numFmtId="0" fontId="11" fillId="6" borderId="2" xfId="0" applyFont="1" applyFill="1" applyBorder="1" applyAlignment="1">
      <alignment horizontal="left" vertical="top" wrapText="1"/>
    </xf>
    <xf numFmtId="0" fontId="11" fillId="6" borderId="2" xfId="0" applyFont="1" applyFill="1" applyBorder="1" applyAlignment="1">
      <alignment horizontal="left" vertical="center" wrapText="1"/>
    </xf>
    <xf numFmtId="49" fontId="6" fillId="5" borderId="2" xfId="0" applyNumberFormat="1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left" vertical="center" wrapText="1"/>
    </xf>
    <xf numFmtId="0" fontId="8" fillId="6" borderId="0" xfId="0" applyFont="1" applyFill="1" applyAlignment="1">
      <alignment vertical="center"/>
    </xf>
    <xf numFmtId="164" fontId="5" fillId="4" borderId="2" xfId="0" applyNumberFormat="1" applyFont="1" applyFill="1" applyBorder="1" applyAlignment="1">
      <alignment horizontal="center" vertical="center"/>
    </xf>
    <xf numFmtId="164" fontId="5" fillId="5" borderId="2" xfId="0" applyNumberFormat="1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left" vertical="center" wrapText="1"/>
    </xf>
    <xf numFmtId="0" fontId="6" fillId="4" borderId="5" xfId="0" applyFont="1" applyFill="1" applyBorder="1" applyAlignment="1">
      <alignment horizontal="left" vertical="center" wrapText="1"/>
    </xf>
    <xf numFmtId="0" fontId="6" fillId="4" borderId="6" xfId="0" applyFont="1" applyFill="1" applyBorder="1" applyAlignment="1">
      <alignment horizontal="left" vertical="center" wrapText="1"/>
    </xf>
    <xf numFmtId="164" fontId="6" fillId="5" borderId="2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14" fillId="5" borderId="0" xfId="0" applyFont="1" applyFill="1" applyAlignment="1">
      <alignment horizontal="center" vertical="center"/>
    </xf>
    <xf numFmtId="164" fontId="13" fillId="2" borderId="2" xfId="0" applyNumberFormat="1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left" vertical="center" wrapText="1"/>
    </xf>
  </cellXfs>
  <cellStyles count="3">
    <cellStyle name="Обычный" xfId="0" builtinId="0"/>
    <cellStyle name="Обычный 2" xfId="1" xr:uid="{00000000-0005-0000-0000-000001000000}"/>
    <cellStyle name="Свойства элементов измерения" xfId="2" xr:uid="{00000000-0005-0000-0000-000002000000}"/>
  </cellStyles>
  <dxfs count="0"/>
  <tableStyles count="0" defaultTableStyle="TableStyleMedium2" defaultPivotStyle="PivotStyleLight16"/>
  <colors>
    <mruColors>
      <color rgb="FFFF434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C1:R61"/>
  <sheetViews>
    <sheetView tabSelected="1" zoomScale="80" zoomScaleNormal="80" workbookViewId="0">
      <selection activeCell="L22" sqref="L22"/>
    </sheetView>
  </sheetViews>
  <sheetFormatPr defaultRowHeight="15" x14ac:dyDescent="0.25"/>
  <cols>
    <col min="3" max="3" width="4.7109375" customWidth="1"/>
    <col min="4" max="4" width="2.5703125" customWidth="1"/>
    <col min="5" max="5" width="3" customWidth="1"/>
    <col min="6" max="6" width="7.140625" customWidth="1"/>
    <col min="7" max="7" width="3.28515625" customWidth="1"/>
    <col min="8" max="8" width="5.140625" customWidth="1"/>
    <col min="9" max="9" width="4.28515625" customWidth="1"/>
    <col min="10" max="10" width="72.7109375" customWidth="1"/>
    <col min="11" max="11" width="11.7109375" customWidth="1"/>
    <col min="12" max="12" width="14.140625" customWidth="1"/>
    <col min="13" max="13" width="15.28515625" customWidth="1"/>
  </cols>
  <sheetData>
    <row r="1" spans="3:13" ht="15.75" x14ac:dyDescent="0.25">
      <c r="I1" s="2"/>
      <c r="J1" s="2"/>
      <c r="K1" s="2"/>
      <c r="L1" s="1"/>
      <c r="M1" s="1" t="s">
        <v>0</v>
      </c>
    </row>
    <row r="2" spans="3:13" ht="15.75" x14ac:dyDescent="0.25">
      <c r="I2" s="2"/>
      <c r="J2" s="2"/>
      <c r="K2" s="24" t="s">
        <v>1</v>
      </c>
      <c r="L2" s="24"/>
      <c r="M2" s="24"/>
    </row>
    <row r="3" spans="3:13" ht="15.75" x14ac:dyDescent="0.25">
      <c r="I3" s="2"/>
      <c r="J3" s="2"/>
      <c r="K3" s="24" t="s">
        <v>2</v>
      </c>
      <c r="L3" s="24"/>
      <c r="M3" s="24"/>
    </row>
    <row r="4" spans="3:13" ht="15.75" x14ac:dyDescent="0.25">
      <c r="I4" s="3"/>
      <c r="J4" s="3"/>
      <c r="K4" s="25" t="s">
        <v>112</v>
      </c>
      <c r="L4" s="25"/>
      <c r="M4" s="25"/>
    </row>
    <row r="5" spans="3:13" ht="15.75" x14ac:dyDescent="0.25">
      <c r="I5" s="4"/>
      <c r="J5" s="4"/>
      <c r="K5" s="4"/>
      <c r="L5" s="1"/>
      <c r="M5" s="1"/>
    </row>
    <row r="6" spans="3:13" ht="15.75" x14ac:dyDescent="0.25">
      <c r="I6" s="4"/>
      <c r="J6" s="4"/>
      <c r="K6" s="4"/>
      <c r="L6" s="1"/>
      <c r="M6" s="1"/>
    </row>
    <row r="7" spans="3:13" ht="15.75" x14ac:dyDescent="0.25">
      <c r="I7" s="4"/>
      <c r="J7" s="4"/>
      <c r="K7" s="4"/>
      <c r="L7" s="1"/>
      <c r="M7" s="1"/>
    </row>
    <row r="8" spans="3:13" ht="15.75" x14ac:dyDescent="0.25">
      <c r="I8" s="4"/>
      <c r="J8" s="4"/>
      <c r="K8" s="4"/>
      <c r="L8" s="1"/>
      <c r="M8" s="1"/>
    </row>
    <row r="9" spans="3:13" ht="15.75" x14ac:dyDescent="0.25">
      <c r="I9" s="4"/>
      <c r="J9" s="4"/>
      <c r="K9" s="4"/>
      <c r="L9" s="1"/>
      <c r="M9" s="1"/>
    </row>
    <row r="10" spans="3:13" ht="18.75" x14ac:dyDescent="0.25">
      <c r="C10" s="26" t="s">
        <v>111</v>
      </c>
      <c r="D10" s="26"/>
      <c r="E10" s="26"/>
      <c r="F10" s="26"/>
      <c r="G10" s="26"/>
      <c r="H10" s="26"/>
      <c r="I10" s="26"/>
      <c r="J10" s="26"/>
      <c r="K10" s="26"/>
      <c r="L10" s="26"/>
      <c r="M10" s="26"/>
    </row>
    <row r="11" spans="3:13" ht="42.75" customHeight="1" x14ac:dyDescent="0.25">
      <c r="C11" s="66" t="s">
        <v>3</v>
      </c>
      <c r="D11" s="66"/>
      <c r="E11" s="66"/>
      <c r="F11" s="66"/>
      <c r="G11" s="66"/>
      <c r="H11" s="66"/>
      <c r="I11" s="66"/>
      <c r="J11" s="67" t="s">
        <v>4</v>
      </c>
      <c r="K11" s="18" t="s">
        <v>5</v>
      </c>
      <c r="L11" s="68" t="s">
        <v>6</v>
      </c>
      <c r="M11" s="68" t="s">
        <v>7</v>
      </c>
    </row>
    <row r="12" spans="3:13" ht="26.25" customHeight="1" x14ac:dyDescent="0.25">
      <c r="C12" s="28" t="s">
        <v>8</v>
      </c>
      <c r="D12" s="28" t="s">
        <v>9</v>
      </c>
      <c r="E12" s="28" t="s">
        <v>10</v>
      </c>
      <c r="F12" s="28" t="s">
        <v>11</v>
      </c>
      <c r="G12" s="28" t="s">
        <v>10</v>
      </c>
      <c r="H12" s="28" t="s">
        <v>12</v>
      </c>
      <c r="I12" s="29" t="s">
        <v>8</v>
      </c>
      <c r="J12" s="30" t="s">
        <v>13</v>
      </c>
      <c r="K12" s="31">
        <f>K13+K19+K22+K31+K34+K39+K42+K45</f>
        <v>22640.700000000004</v>
      </c>
      <c r="L12" s="31">
        <f>L13+L19+L22+L31+L34+L39+L42+L45+L48</f>
        <v>24839.500000000004</v>
      </c>
      <c r="M12" s="32">
        <f>L12/K12*100</f>
        <v>109.71171386043717</v>
      </c>
    </row>
    <row r="13" spans="3:13" ht="29.25" customHeight="1" x14ac:dyDescent="0.25">
      <c r="C13" s="33" t="s">
        <v>29</v>
      </c>
      <c r="D13" s="33" t="s">
        <v>14</v>
      </c>
      <c r="E13" s="33" t="s">
        <v>15</v>
      </c>
      <c r="F13" s="33" t="s">
        <v>11</v>
      </c>
      <c r="G13" s="33" t="s">
        <v>10</v>
      </c>
      <c r="H13" s="33" t="s">
        <v>12</v>
      </c>
      <c r="I13" s="33" t="s">
        <v>8</v>
      </c>
      <c r="J13" s="34" t="s">
        <v>16</v>
      </c>
      <c r="K13" s="35">
        <f>K14</f>
        <v>4658.7</v>
      </c>
      <c r="L13" s="35">
        <f>L14</f>
        <v>5009.7</v>
      </c>
      <c r="M13" s="36">
        <f t="shared" ref="M13:M61" si="0">L13/K13*100</f>
        <v>107.53429068194991</v>
      </c>
    </row>
    <row r="14" spans="3:13" ht="27.75" customHeight="1" x14ac:dyDescent="0.25">
      <c r="C14" s="37" t="s">
        <v>29</v>
      </c>
      <c r="D14" s="37" t="s">
        <v>14</v>
      </c>
      <c r="E14" s="37" t="s">
        <v>15</v>
      </c>
      <c r="F14" s="37" t="s">
        <v>17</v>
      </c>
      <c r="G14" s="37" t="s">
        <v>18</v>
      </c>
      <c r="H14" s="37" t="s">
        <v>12</v>
      </c>
      <c r="I14" s="37" t="s">
        <v>19</v>
      </c>
      <c r="J14" s="38" t="s">
        <v>20</v>
      </c>
      <c r="K14" s="39">
        <f>K15+K16+K17+K18</f>
        <v>4658.7</v>
      </c>
      <c r="L14" s="39">
        <f>L15+L16+L17+L18</f>
        <v>5009.7</v>
      </c>
      <c r="M14" s="44">
        <f t="shared" si="0"/>
        <v>107.53429068194991</v>
      </c>
    </row>
    <row r="15" spans="3:13" ht="42.75" customHeight="1" x14ac:dyDescent="0.25">
      <c r="C15" s="5" t="s">
        <v>29</v>
      </c>
      <c r="D15" s="5" t="s">
        <v>14</v>
      </c>
      <c r="E15" s="5" t="s">
        <v>15</v>
      </c>
      <c r="F15" s="5" t="s">
        <v>21</v>
      </c>
      <c r="G15" s="5" t="s">
        <v>18</v>
      </c>
      <c r="H15" s="5" t="s">
        <v>12</v>
      </c>
      <c r="I15" s="5" t="s">
        <v>19</v>
      </c>
      <c r="J15" s="6" t="s">
        <v>22</v>
      </c>
      <c r="K15" s="7">
        <v>2333.9</v>
      </c>
      <c r="L15" s="19">
        <v>2595.8000000000002</v>
      </c>
      <c r="M15" s="20">
        <f t="shared" si="0"/>
        <v>111.22156047816961</v>
      </c>
    </row>
    <row r="16" spans="3:13" ht="60.75" customHeight="1" x14ac:dyDescent="0.25">
      <c r="C16" s="5" t="s">
        <v>29</v>
      </c>
      <c r="D16" s="5" t="s">
        <v>14</v>
      </c>
      <c r="E16" s="5" t="s">
        <v>15</v>
      </c>
      <c r="F16" s="5" t="s">
        <v>23</v>
      </c>
      <c r="G16" s="5" t="s">
        <v>18</v>
      </c>
      <c r="H16" s="5" t="s">
        <v>12</v>
      </c>
      <c r="I16" s="5" t="s">
        <v>19</v>
      </c>
      <c r="J16" s="8" t="s">
        <v>24</v>
      </c>
      <c r="K16" s="7">
        <v>12.5</v>
      </c>
      <c r="L16" s="19">
        <v>13.6</v>
      </c>
      <c r="M16" s="20">
        <f t="shared" si="0"/>
        <v>108.80000000000001</v>
      </c>
    </row>
    <row r="17" spans="3:13" ht="42.75" customHeight="1" x14ac:dyDescent="0.25">
      <c r="C17" s="5" t="s">
        <v>29</v>
      </c>
      <c r="D17" s="5" t="s">
        <v>14</v>
      </c>
      <c r="E17" s="5" t="s">
        <v>15</v>
      </c>
      <c r="F17" s="5" t="s">
        <v>25</v>
      </c>
      <c r="G17" s="5" t="s">
        <v>18</v>
      </c>
      <c r="H17" s="5" t="s">
        <v>12</v>
      </c>
      <c r="I17" s="5" t="s">
        <v>19</v>
      </c>
      <c r="J17" s="9" t="s">
        <v>26</v>
      </c>
      <c r="K17" s="7">
        <v>2571.6</v>
      </c>
      <c r="L17" s="19">
        <v>2682.9</v>
      </c>
      <c r="M17" s="20">
        <f t="shared" si="0"/>
        <v>104.32804479701355</v>
      </c>
    </row>
    <row r="18" spans="3:13" ht="42" customHeight="1" x14ac:dyDescent="0.25">
      <c r="C18" s="5" t="s">
        <v>29</v>
      </c>
      <c r="D18" s="5" t="s">
        <v>14</v>
      </c>
      <c r="E18" s="5" t="s">
        <v>15</v>
      </c>
      <c r="F18" s="5" t="s">
        <v>27</v>
      </c>
      <c r="G18" s="5" t="s">
        <v>18</v>
      </c>
      <c r="H18" s="5" t="s">
        <v>12</v>
      </c>
      <c r="I18" s="5" t="s">
        <v>19</v>
      </c>
      <c r="J18" s="10" t="s">
        <v>28</v>
      </c>
      <c r="K18" s="27">
        <v>-259.3</v>
      </c>
      <c r="L18" s="70">
        <v>-282.60000000000002</v>
      </c>
      <c r="M18" s="20">
        <f t="shared" si="0"/>
        <v>108.98573081372926</v>
      </c>
    </row>
    <row r="19" spans="3:13" ht="15" customHeight="1" x14ac:dyDescent="0.25">
      <c r="C19" s="50" t="s">
        <v>29</v>
      </c>
      <c r="D19" s="50" t="s">
        <v>14</v>
      </c>
      <c r="E19" s="50" t="s">
        <v>18</v>
      </c>
      <c r="F19" s="50" t="s">
        <v>11</v>
      </c>
      <c r="G19" s="50" t="s">
        <v>10</v>
      </c>
      <c r="H19" s="50" t="s">
        <v>12</v>
      </c>
      <c r="I19" s="33" t="s">
        <v>8</v>
      </c>
      <c r="J19" s="51" t="s">
        <v>30</v>
      </c>
      <c r="K19" s="35">
        <f>K20</f>
        <v>15581.2</v>
      </c>
      <c r="L19" s="35">
        <f>L20</f>
        <v>17589.3</v>
      </c>
      <c r="M19" s="36">
        <f t="shared" si="0"/>
        <v>112.88796755063795</v>
      </c>
    </row>
    <row r="20" spans="3:13" ht="19.5" customHeight="1" x14ac:dyDescent="0.25">
      <c r="C20" s="40" t="s">
        <v>29</v>
      </c>
      <c r="D20" s="40" t="s">
        <v>14</v>
      </c>
      <c r="E20" s="40" t="s">
        <v>18</v>
      </c>
      <c r="F20" s="40" t="s">
        <v>17</v>
      </c>
      <c r="G20" s="40" t="s">
        <v>18</v>
      </c>
      <c r="H20" s="40" t="s">
        <v>12</v>
      </c>
      <c r="I20" s="41" t="s">
        <v>19</v>
      </c>
      <c r="J20" s="42" t="s">
        <v>31</v>
      </c>
      <c r="K20" s="43">
        <f>K21</f>
        <v>15581.2</v>
      </c>
      <c r="L20" s="43">
        <f>L21</f>
        <v>17589.3</v>
      </c>
      <c r="M20" s="44">
        <f t="shared" si="0"/>
        <v>112.88796755063795</v>
      </c>
    </row>
    <row r="21" spans="3:13" ht="54.75" customHeight="1" x14ac:dyDescent="0.25">
      <c r="C21" s="11" t="s">
        <v>29</v>
      </c>
      <c r="D21" s="11" t="s">
        <v>14</v>
      </c>
      <c r="E21" s="11" t="s">
        <v>18</v>
      </c>
      <c r="F21" s="11" t="s">
        <v>32</v>
      </c>
      <c r="G21" s="11" t="s">
        <v>18</v>
      </c>
      <c r="H21" s="11" t="s">
        <v>12</v>
      </c>
      <c r="I21" s="12" t="s">
        <v>19</v>
      </c>
      <c r="J21" s="13" t="s">
        <v>33</v>
      </c>
      <c r="K21" s="14">
        <v>15581.2</v>
      </c>
      <c r="L21" s="21">
        <v>17589.3</v>
      </c>
      <c r="M21" s="20">
        <f t="shared" si="0"/>
        <v>112.88796755063795</v>
      </c>
    </row>
    <row r="22" spans="3:13" ht="15" customHeight="1" x14ac:dyDescent="0.25">
      <c r="C22" s="50" t="s">
        <v>29</v>
      </c>
      <c r="D22" s="50" t="s">
        <v>14</v>
      </c>
      <c r="E22" s="50" t="s">
        <v>34</v>
      </c>
      <c r="F22" s="50" t="s">
        <v>11</v>
      </c>
      <c r="G22" s="50" t="s">
        <v>10</v>
      </c>
      <c r="H22" s="50" t="s">
        <v>12</v>
      </c>
      <c r="I22" s="33" t="s">
        <v>8</v>
      </c>
      <c r="J22" s="51" t="s">
        <v>35</v>
      </c>
      <c r="K22" s="35">
        <f>K23+K25+K28</f>
        <v>848.5</v>
      </c>
      <c r="L22" s="61">
        <f>L23+L25+L28</f>
        <v>774.90000000000009</v>
      </c>
      <c r="M22" s="36">
        <f>L22/K22*100</f>
        <v>91.325869180907489</v>
      </c>
    </row>
    <row r="23" spans="3:13" ht="27" customHeight="1" x14ac:dyDescent="0.25">
      <c r="C23" s="40" t="s">
        <v>29</v>
      </c>
      <c r="D23" s="40" t="s">
        <v>14</v>
      </c>
      <c r="E23" s="40" t="s">
        <v>34</v>
      </c>
      <c r="F23" s="40" t="s">
        <v>36</v>
      </c>
      <c r="G23" s="40" t="s">
        <v>10</v>
      </c>
      <c r="H23" s="40" t="s">
        <v>12</v>
      </c>
      <c r="I23" s="41" t="s">
        <v>19</v>
      </c>
      <c r="J23" s="42" t="s">
        <v>37</v>
      </c>
      <c r="K23" s="43">
        <f>K24</f>
        <v>680</v>
      </c>
      <c r="L23" s="45">
        <f>L24</f>
        <v>638</v>
      </c>
      <c r="M23" s="44">
        <f>L23/K23*100</f>
        <v>93.82352941176471</v>
      </c>
    </row>
    <row r="24" spans="3:13" ht="33.75" customHeight="1" x14ac:dyDescent="0.25">
      <c r="C24" s="15" t="s">
        <v>29</v>
      </c>
      <c r="D24" s="15" t="s">
        <v>14</v>
      </c>
      <c r="E24" s="15" t="s">
        <v>34</v>
      </c>
      <c r="F24" s="15" t="s">
        <v>38</v>
      </c>
      <c r="G24" s="15" t="s">
        <v>39</v>
      </c>
      <c r="H24" s="15" t="s">
        <v>12</v>
      </c>
      <c r="I24" s="16" t="s">
        <v>19</v>
      </c>
      <c r="J24" s="46" t="s">
        <v>40</v>
      </c>
      <c r="K24" s="7">
        <v>680</v>
      </c>
      <c r="L24" s="7">
        <v>638</v>
      </c>
      <c r="M24" s="47">
        <f t="shared" si="0"/>
        <v>93.82352941176471</v>
      </c>
    </row>
    <row r="25" spans="3:13" ht="19.5" customHeight="1" x14ac:dyDescent="0.25">
      <c r="C25" s="40" t="s">
        <v>29</v>
      </c>
      <c r="D25" s="40" t="s">
        <v>14</v>
      </c>
      <c r="E25" s="40" t="s">
        <v>34</v>
      </c>
      <c r="F25" s="40" t="s">
        <v>41</v>
      </c>
      <c r="G25" s="40" t="s">
        <v>42</v>
      </c>
      <c r="H25" s="40" t="s">
        <v>12</v>
      </c>
      <c r="I25" s="41" t="s">
        <v>8</v>
      </c>
      <c r="J25" s="53" t="s">
        <v>43</v>
      </c>
      <c r="K25" s="39">
        <f>SUM(K26:K27)</f>
        <v>66.5</v>
      </c>
      <c r="L25" s="43">
        <f>SUM(L26:L27)</f>
        <v>74.2</v>
      </c>
      <c r="M25" s="44">
        <f t="shared" si="0"/>
        <v>111.57894736842107</v>
      </c>
    </row>
    <row r="26" spans="3:13" ht="30.75" customHeight="1" x14ac:dyDescent="0.25">
      <c r="C26" s="15" t="s">
        <v>29</v>
      </c>
      <c r="D26" s="15" t="s">
        <v>14</v>
      </c>
      <c r="E26" s="15" t="s">
        <v>34</v>
      </c>
      <c r="F26" s="15" t="s">
        <v>44</v>
      </c>
      <c r="G26" s="15" t="s">
        <v>42</v>
      </c>
      <c r="H26" s="15" t="s">
        <v>12</v>
      </c>
      <c r="I26" s="16" t="s">
        <v>19</v>
      </c>
      <c r="J26" s="46" t="s">
        <v>45</v>
      </c>
      <c r="K26" s="7">
        <v>2.5</v>
      </c>
      <c r="L26" s="23">
        <v>2</v>
      </c>
      <c r="M26" s="47">
        <f t="shared" si="0"/>
        <v>80</v>
      </c>
    </row>
    <row r="27" spans="3:13" ht="21" customHeight="1" x14ac:dyDescent="0.25">
      <c r="C27" s="15" t="s">
        <v>29</v>
      </c>
      <c r="D27" s="15" t="s">
        <v>14</v>
      </c>
      <c r="E27" s="15" t="s">
        <v>34</v>
      </c>
      <c r="F27" s="15" t="s">
        <v>46</v>
      </c>
      <c r="G27" s="15" t="s">
        <v>42</v>
      </c>
      <c r="H27" s="15" t="s">
        <v>12</v>
      </c>
      <c r="I27" s="16" t="s">
        <v>19</v>
      </c>
      <c r="J27" s="46" t="s">
        <v>47</v>
      </c>
      <c r="K27" s="7">
        <v>64</v>
      </c>
      <c r="L27" s="7">
        <v>72.2</v>
      </c>
      <c r="M27" s="47">
        <f t="shared" si="0"/>
        <v>112.8125</v>
      </c>
    </row>
    <row r="28" spans="3:13" ht="23.25" customHeight="1" x14ac:dyDescent="0.25">
      <c r="C28" s="40" t="s">
        <v>29</v>
      </c>
      <c r="D28" s="40" t="s">
        <v>14</v>
      </c>
      <c r="E28" s="40" t="s">
        <v>34</v>
      </c>
      <c r="F28" s="40" t="s">
        <v>48</v>
      </c>
      <c r="G28" s="40" t="s">
        <v>10</v>
      </c>
      <c r="H28" s="40" t="s">
        <v>12</v>
      </c>
      <c r="I28" s="41" t="s">
        <v>19</v>
      </c>
      <c r="J28" s="42" t="s">
        <v>49</v>
      </c>
      <c r="K28" s="43">
        <f>SUM(K29:K30)</f>
        <v>102</v>
      </c>
      <c r="L28" s="45">
        <f>SUM(L29:L30)</f>
        <v>62.7</v>
      </c>
      <c r="M28" s="44">
        <f t="shared" si="0"/>
        <v>61.470588235294123</v>
      </c>
    </row>
    <row r="29" spans="3:13" ht="35.25" customHeight="1" x14ac:dyDescent="0.25">
      <c r="C29" s="15" t="s">
        <v>29</v>
      </c>
      <c r="D29" s="15" t="s">
        <v>14</v>
      </c>
      <c r="E29" s="15" t="s">
        <v>34</v>
      </c>
      <c r="F29" s="15" t="s">
        <v>50</v>
      </c>
      <c r="G29" s="15" t="s">
        <v>39</v>
      </c>
      <c r="H29" s="15" t="s">
        <v>51</v>
      </c>
      <c r="I29" s="16" t="s">
        <v>19</v>
      </c>
      <c r="J29" s="48" t="s">
        <v>52</v>
      </c>
      <c r="K29" s="7">
        <v>57</v>
      </c>
      <c r="L29" s="23">
        <v>25.7</v>
      </c>
      <c r="M29" s="47">
        <f t="shared" si="0"/>
        <v>45.087719298245617</v>
      </c>
    </row>
    <row r="30" spans="3:13" ht="35.25" customHeight="1" x14ac:dyDescent="0.25">
      <c r="C30" s="15" t="s">
        <v>29</v>
      </c>
      <c r="D30" s="15" t="s">
        <v>14</v>
      </c>
      <c r="E30" s="15" t="s">
        <v>34</v>
      </c>
      <c r="F30" s="15" t="s">
        <v>53</v>
      </c>
      <c r="G30" s="15" t="s">
        <v>39</v>
      </c>
      <c r="H30" s="15" t="s">
        <v>51</v>
      </c>
      <c r="I30" s="16" t="s">
        <v>19</v>
      </c>
      <c r="J30" s="46" t="s">
        <v>54</v>
      </c>
      <c r="K30" s="7">
        <v>45</v>
      </c>
      <c r="L30" s="14">
        <v>37</v>
      </c>
      <c r="M30" s="47">
        <f t="shared" si="0"/>
        <v>82.222222222222214</v>
      </c>
    </row>
    <row r="31" spans="3:13" ht="21" customHeight="1" x14ac:dyDescent="0.25">
      <c r="C31" s="50" t="s">
        <v>55</v>
      </c>
      <c r="D31" s="50" t="s">
        <v>14</v>
      </c>
      <c r="E31" s="50" t="s">
        <v>56</v>
      </c>
      <c r="F31" s="50" t="s">
        <v>11</v>
      </c>
      <c r="G31" s="50" t="s">
        <v>10</v>
      </c>
      <c r="H31" s="50" t="s">
        <v>12</v>
      </c>
      <c r="I31" s="33" t="s">
        <v>8</v>
      </c>
      <c r="J31" s="51" t="s">
        <v>57</v>
      </c>
      <c r="K31" s="35">
        <f>K32</f>
        <v>40</v>
      </c>
      <c r="L31" s="61">
        <f>L32</f>
        <v>35.1</v>
      </c>
      <c r="M31" s="36">
        <f t="shared" si="0"/>
        <v>87.75</v>
      </c>
    </row>
    <row r="32" spans="3:13" ht="33" customHeight="1" x14ac:dyDescent="0.25">
      <c r="C32" s="40" t="s">
        <v>55</v>
      </c>
      <c r="D32" s="40" t="s">
        <v>14</v>
      </c>
      <c r="E32" s="40" t="s">
        <v>56</v>
      </c>
      <c r="F32" s="40" t="s">
        <v>41</v>
      </c>
      <c r="G32" s="40" t="s">
        <v>18</v>
      </c>
      <c r="H32" s="40" t="s">
        <v>12</v>
      </c>
      <c r="I32" s="41" t="s">
        <v>19</v>
      </c>
      <c r="J32" s="54" t="s">
        <v>58</v>
      </c>
      <c r="K32" s="43">
        <f>K33</f>
        <v>40</v>
      </c>
      <c r="L32" s="45">
        <f>L33</f>
        <v>35.1</v>
      </c>
      <c r="M32" s="44">
        <f t="shared" si="0"/>
        <v>87.75</v>
      </c>
    </row>
    <row r="33" spans="3:18" ht="55.5" customHeight="1" x14ac:dyDescent="0.25">
      <c r="C33" s="15" t="s">
        <v>55</v>
      </c>
      <c r="D33" s="15" t="s">
        <v>14</v>
      </c>
      <c r="E33" s="15" t="s">
        <v>56</v>
      </c>
      <c r="F33" s="15" t="s">
        <v>59</v>
      </c>
      <c r="G33" s="15" t="s">
        <v>18</v>
      </c>
      <c r="H33" s="15" t="s">
        <v>51</v>
      </c>
      <c r="I33" s="16" t="s">
        <v>19</v>
      </c>
      <c r="J33" s="17" t="s">
        <v>60</v>
      </c>
      <c r="K33" s="14">
        <v>40</v>
      </c>
      <c r="L33" s="7">
        <v>35.1</v>
      </c>
      <c r="M33" s="47">
        <f t="shared" si="0"/>
        <v>87.75</v>
      </c>
    </row>
    <row r="34" spans="3:18" ht="36" customHeight="1" x14ac:dyDescent="0.25">
      <c r="C34" s="50" t="s">
        <v>55</v>
      </c>
      <c r="D34" s="50" t="s">
        <v>14</v>
      </c>
      <c r="E34" s="50" t="s">
        <v>61</v>
      </c>
      <c r="F34" s="50" t="s">
        <v>11</v>
      </c>
      <c r="G34" s="50" t="s">
        <v>10</v>
      </c>
      <c r="H34" s="50" t="s">
        <v>12</v>
      </c>
      <c r="I34" s="33" t="s">
        <v>8</v>
      </c>
      <c r="J34" s="51" t="s">
        <v>62</v>
      </c>
      <c r="K34" s="35">
        <f>K35+K37</f>
        <v>1148.9000000000001</v>
      </c>
      <c r="L34" s="65">
        <f>L35+L37</f>
        <v>1055.8999999999999</v>
      </c>
      <c r="M34" s="36">
        <f t="shared" si="0"/>
        <v>91.905300722430127</v>
      </c>
    </row>
    <row r="35" spans="3:18" ht="75" customHeight="1" x14ac:dyDescent="0.25">
      <c r="C35" s="40" t="s">
        <v>55</v>
      </c>
      <c r="D35" s="40" t="s">
        <v>14</v>
      </c>
      <c r="E35" s="40" t="s">
        <v>61</v>
      </c>
      <c r="F35" s="40" t="s">
        <v>63</v>
      </c>
      <c r="G35" s="40" t="s">
        <v>10</v>
      </c>
      <c r="H35" s="40" t="s">
        <v>12</v>
      </c>
      <c r="I35" s="41" t="s">
        <v>64</v>
      </c>
      <c r="J35" s="55" t="s">
        <v>65</v>
      </c>
      <c r="K35" s="43">
        <f>K36</f>
        <v>1117.5</v>
      </c>
      <c r="L35" s="45">
        <f>L36</f>
        <v>1024.0999999999999</v>
      </c>
      <c r="M35" s="44">
        <f t="shared" si="0"/>
        <v>91.642058165548093</v>
      </c>
    </row>
    <row r="36" spans="3:18" ht="53.25" customHeight="1" x14ac:dyDescent="0.25">
      <c r="C36" s="15" t="s">
        <v>55</v>
      </c>
      <c r="D36" s="15" t="s">
        <v>14</v>
      </c>
      <c r="E36" s="15" t="s">
        <v>61</v>
      </c>
      <c r="F36" s="15" t="s">
        <v>66</v>
      </c>
      <c r="G36" s="15" t="s">
        <v>39</v>
      </c>
      <c r="H36" s="15" t="s">
        <v>12</v>
      </c>
      <c r="I36" s="16" t="s">
        <v>64</v>
      </c>
      <c r="J36" s="17" t="s">
        <v>67</v>
      </c>
      <c r="K36" s="7">
        <v>1117.5</v>
      </c>
      <c r="L36" s="7">
        <v>1024.0999999999999</v>
      </c>
      <c r="M36" s="47">
        <f t="shared" si="0"/>
        <v>91.642058165548093</v>
      </c>
    </row>
    <row r="37" spans="3:18" ht="67.5" customHeight="1" x14ac:dyDescent="0.25">
      <c r="C37" s="40" t="s">
        <v>55</v>
      </c>
      <c r="D37" s="40" t="s">
        <v>14</v>
      </c>
      <c r="E37" s="40" t="s">
        <v>61</v>
      </c>
      <c r="F37" s="40" t="s">
        <v>68</v>
      </c>
      <c r="G37" s="40" t="s">
        <v>10</v>
      </c>
      <c r="H37" s="40" t="s">
        <v>12</v>
      </c>
      <c r="I37" s="41" t="s">
        <v>64</v>
      </c>
      <c r="J37" s="55" t="s">
        <v>109</v>
      </c>
      <c r="K37" s="39">
        <f>K38</f>
        <v>31.4</v>
      </c>
      <c r="L37" s="39">
        <f>L38</f>
        <v>31.8</v>
      </c>
      <c r="M37" s="44">
        <f>M38</f>
        <v>101.27388535031847</v>
      </c>
    </row>
    <row r="38" spans="3:18" ht="58.5" customHeight="1" x14ac:dyDescent="0.25">
      <c r="C38" s="15" t="s">
        <v>55</v>
      </c>
      <c r="D38" s="15" t="s">
        <v>14</v>
      </c>
      <c r="E38" s="15" t="s">
        <v>61</v>
      </c>
      <c r="F38" s="15" t="s">
        <v>69</v>
      </c>
      <c r="G38" s="15" t="s">
        <v>10</v>
      </c>
      <c r="H38" s="15" t="s">
        <v>12</v>
      </c>
      <c r="I38" s="16" t="s">
        <v>64</v>
      </c>
      <c r="J38" s="17" t="s">
        <v>110</v>
      </c>
      <c r="K38" s="7">
        <v>31.4</v>
      </c>
      <c r="L38" s="14">
        <v>31.8</v>
      </c>
      <c r="M38" s="47">
        <f t="shared" si="0"/>
        <v>101.27388535031847</v>
      </c>
    </row>
    <row r="39" spans="3:18" ht="18.75" customHeight="1" x14ac:dyDescent="0.25">
      <c r="C39" s="50" t="s">
        <v>55</v>
      </c>
      <c r="D39" s="50" t="s">
        <v>14</v>
      </c>
      <c r="E39" s="50" t="s">
        <v>89</v>
      </c>
      <c r="F39" s="50" t="s">
        <v>11</v>
      </c>
      <c r="G39" s="50" t="s">
        <v>10</v>
      </c>
      <c r="H39" s="50" t="s">
        <v>12</v>
      </c>
      <c r="I39" s="56" t="s">
        <v>8</v>
      </c>
      <c r="J39" s="57" t="s">
        <v>98</v>
      </c>
      <c r="K39" s="35">
        <f t="shared" ref="K39" si="1">K40</f>
        <v>355</v>
      </c>
      <c r="L39" s="61">
        <f>L40</f>
        <v>303.5</v>
      </c>
      <c r="M39" s="36">
        <f t="shared" ref="M39:M43" si="2">L39/K39*100</f>
        <v>85.492957746478865</v>
      </c>
    </row>
    <row r="40" spans="3:18" ht="33.75" customHeight="1" x14ac:dyDescent="0.25">
      <c r="C40" s="40" t="s">
        <v>55</v>
      </c>
      <c r="D40" s="40" t="s">
        <v>14</v>
      </c>
      <c r="E40" s="40" t="s">
        <v>89</v>
      </c>
      <c r="F40" s="40" t="s">
        <v>17</v>
      </c>
      <c r="G40" s="40" t="s">
        <v>10</v>
      </c>
      <c r="H40" s="40" t="s">
        <v>12</v>
      </c>
      <c r="I40" s="41" t="s">
        <v>91</v>
      </c>
      <c r="J40" s="55" t="s">
        <v>93</v>
      </c>
      <c r="K40" s="39">
        <f>K41</f>
        <v>355</v>
      </c>
      <c r="L40" s="45">
        <f>L41</f>
        <v>303.5</v>
      </c>
      <c r="M40" s="44">
        <f t="shared" si="2"/>
        <v>85.492957746478865</v>
      </c>
    </row>
    <row r="41" spans="3:18" ht="22.5" customHeight="1" x14ac:dyDescent="0.25">
      <c r="C41" s="15" t="s">
        <v>55</v>
      </c>
      <c r="D41" s="15" t="s">
        <v>14</v>
      </c>
      <c r="E41" s="15" t="s">
        <v>89</v>
      </c>
      <c r="F41" s="15" t="s">
        <v>90</v>
      </c>
      <c r="G41" s="15" t="s">
        <v>39</v>
      </c>
      <c r="H41" s="15" t="s">
        <v>12</v>
      </c>
      <c r="I41" s="16" t="s">
        <v>91</v>
      </c>
      <c r="J41" s="17" t="s">
        <v>92</v>
      </c>
      <c r="K41" s="7">
        <v>355</v>
      </c>
      <c r="L41" s="23">
        <v>303.5</v>
      </c>
      <c r="M41" s="47">
        <f t="shared" si="2"/>
        <v>85.492957746478865</v>
      </c>
    </row>
    <row r="42" spans="3:18" ht="21.75" customHeight="1" x14ac:dyDescent="0.25">
      <c r="C42" s="50" t="s">
        <v>55</v>
      </c>
      <c r="D42" s="50" t="s">
        <v>14</v>
      </c>
      <c r="E42" s="50" t="s">
        <v>99</v>
      </c>
      <c r="F42" s="50" t="s">
        <v>11</v>
      </c>
      <c r="G42" s="50" t="s">
        <v>10</v>
      </c>
      <c r="H42" s="50" t="s">
        <v>12</v>
      </c>
      <c r="I42" s="56" t="s">
        <v>8</v>
      </c>
      <c r="J42" s="57" t="s">
        <v>100</v>
      </c>
      <c r="K42" s="35">
        <f t="shared" ref="K42:K43" si="3">K43</f>
        <v>7.4</v>
      </c>
      <c r="L42" s="61">
        <f>L43</f>
        <v>7.4</v>
      </c>
      <c r="M42" s="36">
        <f t="shared" si="2"/>
        <v>100</v>
      </c>
    </row>
    <row r="43" spans="3:18" ht="32.25" customHeight="1" x14ac:dyDescent="0.25">
      <c r="C43" s="40" t="s">
        <v>55</v>
      </c>
      <c r="D43" s="40" t="s">
        <v>14</v>
      </c>
      <c r="E43" s="40" t="s">
        <v>99</v>
      </c>
      <c r="F43" s="40" t="s">
        <v>17</v>
      </c>
      <c r="G43" s="40" t="s">
        <v>10</v>
      </c>
      <c r="H43" s="40" t="s">
        <v>12</v>
      </c>
      <c r="I43" s="41" t="s">
        <v>95</v>
      </c>
      <c r="J43" s="55" t="s">
        <v>101</v>
      </c>
      <c r="K43" s="39">
        <f t="shared" si="3"/>
        <v>7.4</v>
      </c>
      <c r="L43" s="45">
        <f>L44</f>
        <v>7.4</v>
      </c>
      <c r="M43" s="44">
        <f t="shared" si="2"/>
        <v>100</v>
      </c>
    </row>
    <row r="44" spans="3:18" ht="30" customHeight="1" x14ac:dyDescent="0.25">
      <c r="C44" s="15" t="s">
        <v>55</v>
      </c>
      <c r="D44" s="15" t="s">
        <v>14</v>
      </c>
      <c r="E44" s="15" t="s">
        <v>99</v>
      </c>
      <c r="F44" s="15" t="s">
        <v>102</v>
      </c>
      <c r="G44" s="15" t="s">
        <v>39</v>
      </c>
      <c r="H44" s="15" t="s">
        <v>12</v>
      </c>
      <c r="I44" s="16" t="s">
        <v>95</v>
      </c>
      <c r="J44" s="17" t="s">
        <v>103</v>
      </c>
      <c r="K44" s="7">
        <v>7.4</v>
      </c>
      <c r="L44" s="47">
        <v>7.4</v>
      </c>
      <c r="M44" s="47">
        <f t="shared" ref="L44:M45" si="4">M45</f>
        <v>100</v>
      </c>
    </row>
    <row r="45" spans="3:18" ht="24.75" customHeight="1" x14ac:dyDescent="0.25">
      <c r="C45" s="50" t="s">
        <v>104</v>
      </c>
      <c r="D45" s="50" t="s">
        <v>14</v>
      </c>
      <c r="E45" s="50" t="s">
        <v>94</v>
      </c>
      <c r="F45" s="50" t="s">
        <v>11</v>
      </c>
      <c r="G45" s="50" t="s">
        <v>10</v>
      </c>
      <c r="H45" s="50" t="s">
        <v>12</v>
      </c>
      <c r="I45" s="56" t="s">
        <v>8</v>
      </c>
      <c r="J45" s="69" t="s">
        <v>96</v>
      </c>
      <c r="K45" s="35">
        <f t="shared" ref="K45:K46" si="5">K46</f>
        <v>1</v>
      </c>
      <c r="L45" s="36">
        <f t="shared" si="4"/>
        <v>1</v>
      </c>
      <c r="M45" s="36">
        <f t="shared" si="4"/>
        <v>100</v>
      </c>
      <c r="R45" s="22"/>
    </row>
    <row r="46" spans="3:18" ht="39" customHeight="1" x14ac:dyDescent="0.25">
      <c r="C46" s="40" t="s">
        <v>104</v>
      </c>
      <c r="D46" s="40" t="s">
        <v>14</v>
      </c>
      <c r="E46" s="40" t="s">
        <v>94</v>
      </c>
      <c r="F46" s="40" t="s">
        <v>17</v>
      </c>
      <c r="G46" s="40" t="s">
        <v>10</v>
      </c>
      <c r="H46" s="40" t="s">
        <v>12</v>
      </c>
      <c r="I46" s="41" t="s">
        <v>95</v>
      </c>
      <c r="J46" s="55" t="s">
        <v>105</v>
      </c>
      <c r="K46" s="39">
        <f t="shared" si="5"/>
        <v>1</v>
      </c>
      <c r="L46" s="45">
        <f>L47</f>
        <v>1</v>
      </c>
      <c r="M46" s="44">
        <f>L46/K46*100</f>
        <v>100</v>
      </c>
    </row>
    <row r="47" spans="3:18" ht="48" customHeight="1" x14ac:dyDescent="0.25">
      <c r="C47" s="15" t="s">
        <v>104</v>
      </c>
      <c r="D47" s="15" t="s">
        <v>14</v>
      </c>
      <c r="E47" s="15" t="s">
        <v>94</v>
      </c>
      <c r="F47" s="15" t="s">
        <v>32</v>
      </c>
      <c r="G47" s="15" t="s">
        <v>42</v>
      </c>
      <c r="H47" s="15" t="s">
        <v>106</v>
      </c>
      <c r="I47" s="16" t="s">
        <v>95</v>
      </c>
      <c r="J47" s="17" t="s">
        <v>97</v>
      </c>
      <c r="K47" s="7">
        <v>1</v>
      </c>
      <c r="L47" s="23">
        <v>1</v>
      </c>
      <c r="M47" s="23">
        <f>L47/K47*100</f>
        <v>100</v>
      </c>
    </row>
    <row r="48" spans="3:18" ht="27" customHeight="1" x14ac:dyDescent="0.25">
      <c r="C48" s="50" t="s">
        <v>55</v>
      </c>
      <c r="D48" s="50" t="s">
        <v>14</v>
      </c>
      <c r="E48" s="50" t="s">
        <v>113</v>
      </c>
      <c r="F48" s="50" t="s">
        <v>11</v>
      </c>
      <c r="G48" s="50" t="s">
        <v>10</v>
      </c>
      <c r="H48" s="50" t="s">
        <v>12</v>
      </c>
      <c r="I48" s="56" t="s">
        <v>8</v>
      </c>
      <c r="J48" s="71" t="s">
        <v>116</v>
      </c>
      <c r="K48" s="35">
        <f>K49</f>
        <v>0</v>
      </c>
      <c r="L48" s="61">
        <f>L49</f>
        <v>62.7</v>
      </c>
      <c r="M48" s="61">
        <f>M49</f>
        <v>0</v>
      </c>
    </row>
    <row r="49" spans="3:13" ht="19.5" customHeight="1" x14ac:dyDescent="0.25">
      <c r="C49" s="40" t="s">
        <v>55</v>
      </c>
      <c r="D49" s="40" t="s">
        <v>14</v>
      </c>
      <c r="E49" s="40" t="s">
        <v>113</v>
      </c>
      <c r="F49" s="40" t="s">
        <v>36</v>
      </c>
      <c r="G49" s="40" t="s">
        <v>10</v>
      </c>
      <c r="H49" s="40" t="s">
        <v>12</v>
      </c>
      <c r="I49" s="41" t="s">
        <v>114</v>
      </c>
      <c r="J49" s="55" t="s">
        <v>117</v>
      </c>
      <c r="K49" s="39">
        <f>K50</f>
        <v>0</v>
      </c>
      <c r="L49" s="45">
        <f>L50</f>
        <v>62.7</v>
      </c>
      <c r="M49" s="45">
        <f>M50</f>
        <v>0</v>
      </c>
    </row>
    <row r="50" spans="3:13" ht="23.25" customHeight="1" x14ac:dyDescent="0.25">
      <c r="C50" s="15" t="s">
        <v>55</v>
      </c>
      <c r="D50" s="15" t="s">
        <v>14</v>
      </c>
      <c r="E50" s="15" t="s">
        <v>113</v>
      </c>
      <c r="F50" s="15" t="s">
        <v>115</v>
      </c>
      <c r="G50" s="15" t="s">
        <v>39</v>
      </c>
      <c r="H50" s="15" t="s">
        <v>12</v>
      </c>
      <c r="I50" s="16" t="s">
        <v>114</v>
      </c>
      <c r="J50" s="17" t="s">
        <v>118</v>
      </c>
      <c r="K50" s="7">
        <v>0</v>
      </c>
      <c r="L50" s="23">
        <v>62.7</v>
      </c>
      <c r="M50" s="23">
        <v>0</v>
      </c>
    </row>
    <row r="51" spans="3:13" ht="21.75" customHeight="1" x14ac:dyDescent="0.25">
      <c r="C51" s="28" t="s">
        <v>55</v>
      </c>
      <c r="D51" s="28" t="s">
        <v>70</v>
      </c>
      <c r="E51" s="28" t="s">
        <v>10</v>
      </c>
      <c r="F51" s="28" t="s">
        <v>11</v>
      </c>
      <c r="G51" s="28" t="s">
        <v>10</v>
      </c>
      <c r="H51" s="28" t="s">
        <v>12</v>
      </c>
      <c r="I51" s="29" t="s">
        <v>8</v>
      </c>
      <c r="J51" s="30" t="s">
        <v>71</v>
      </c>
      <c r="K51" s="31">
        <f>K52</f>
        <v>30800.300000000003</v>
      </c>
      <c r="L51" s="60">
        <f>L52</f>
        <v>30761.200000000001</v>
      </c>
      <c r="M51" s="60">
        <f>M52</f>
        <v>99.873053184546905</v>
      </c>
    </row>
    <row r="52" spans="3:13" ht="21.75" customHeight="1" x14ac:dyDescent="0.25">
      <c r="C52" s="50" t="s">
        <v>55</v>
      </c>
      <c r="D52" s="50" t="s">
        <v>70</v>
      </c>
      <c r="E52" s="50" t="s">
        <v>42</v>
      </c>
      <c r="F52" s="50" t="s">
        <v>11</v>
      </c>
      <c r="G52" s="50" t="s">
        <v>10</v>
      </c>
      <c r="H52" s="50" t="s">
        <v>12</v>
      </c>
      <c r="I52" s="33" t="s">
        <v>8</v>
      </c>
      <c r="J52" s="58" t="s">
        <v>72</v>
      </c>
      <c r="K52" s="35">
        <f>K53+K55+K59</f>
        <v>30800.300000000003</v>
      </c>
      <c r="L52" s="61">
        <f>L53+L55+L59</f>
        <v>30761.200000000001</v>
      </c>
      <c r="M52" s="61">
        <f>L52/K52*100</f>
        <v>99.873053184546905</v>
      </c>
    </row>
    <row r="53" spans="3:13" ht="21" customHeight="1" x14ac:dyDescent="0.25">
      <c r="C53" s="40" t="s">
        <v>55</v>
      </c>
      <c r="D53" s="40" t="s">
        <v>70</v>
      </c>
      <c r="E53" s="40" t="s">
        <v>42</v>
      </c>
      <c r="F53" s="40" t="s">
        <v>73</v>
      </c>
      <c r="G53" s="40" t="s">
        <v>10</v>
      </c>
      <c r="H53" s="40" t="s">
        <v>12</v>
      </c>
      <c r="I53" s="41" t="s">
        <v>74</v>
      </c>
      <c r="J53" s="59" t="s">
        <v>75</v>
      </c>
      <c r="K53" s="43">
        <f>K54</f>
        <v>23471.3</v>
      </c>
      <c r="L53" s="45">
        <f>L54</f>
        <v>23471.3</v>
      </c>
      <c r="M53" s="45">
        <f>L53/K53*100</f>
        <v>100</v>
      </c>
    </row>
    <row r="54" spans="3:13" ht="30.75" customHeight="1" x14ac:dyDescent="0.25">
      <c r="C54" s="15" t="s">
        <v>55</v>
      </c>
      <c r="D54" s="15" t="s">
        <v>70</v>
      </c>
      <c r="E54" s="15" t="s">
        <v>42</v>
      </c>
      <c r="F54" s="15" t="s">
        <v>76</v>
      </c>
      <c r="G54" s="15" t="s">
        <v>39</v>
      </c>
      <c r="H54" s="15" t="s">
        <v>12</v>
      </c>
      <c r="I54" s="16" t="s">
        <v>74</v>
      </c>
      <c r="J54" s="49" t="s">
        <v>77</v>
      </c>
      <c r="K54" s="14">
        <v>23471.3</v>
      </c>
      <c r="L54" s="23">
        <v>23471.3</v>
      </c>
      <c r="M54" s="23">
        <f>L54/K54*100</f>
        <v>100</v>
      </c>
    </row>
    <row r="55" spans="3:13" ht="21.75" customHeight="1" x14ac:dyDescent="0.25">
      <c r="C55" s="40" t="s">
        <v>55</v>
      </c>
      <c r="D55" s="40" t="s">
        <v>70</v>
      </c>
      <c r="E55" s="40" t="s">
        <v>42</v>
      </c>
      <c r="F55" s="40" t="s">
        <v>78</v>
      </c>
      <c r="G55" s="40" t="s">
        <v>10</v>
      </c>
      <c r="H55" s="40" t="s">
        <v>12</v>
      </c>
      <c r="I55" s="41" t="s">
        <v>74</v>
      </c>
      <c r="J55" s="52" t="s">
        <v>79</v>
      </c>
      <c r="K55" s="43">
        <f>SUM(K56:K58)</f>
        <v>643.40000000000009</v>
      </c>
      <c r="L55" s="45">
        <f>SUM(L56:L58)</f>
        <v>624.70000000000005</v>
      </c>
      <c r="M55" s="45">
        <f t="shared" ref="L55:M56" si="6">M56</f>
        <v>100</v>
      </c>
    </row>
    <row r="56" spans="3:13" ht="42.75" customHeight="1" x14ac:dyDescent="0.25">
      <c r="C56" s="15" t="s">
        <v>55</v>
      </c>
      <c r="D56" s="15" t="s">
        <v>70</v>
      </c>
      <c r="E56" s="15" t="s">
        <v>42</v>
      </c>
      <c r="F56" s="15" t="s">
        <v>107</v>
      </c>
      <c r="G56" s="15" t="s">
        <v>39</v>
      </c>
      <c r="H56" s="15" t="s">
        <v>12</v>
      </c>
      <c r="I56" s="16" t="s">
        <v>74</v>
      </c>
      <c r="J56" s="46" t="s">
        <v>108</v>
      </c>
      <c r="K56" s="14">
        <v>18.7</v>
      </c>
      <c r="L56" s="23">
        <v>0</v>
      </c>
      <c r="M56" s="23">
        <f t="shared" si="6"/>
        <v>100</v>
      </c>
    </row>
    <row r="57" spans="3:13" ht="43.5" customHeight="1" x14ac:dyDescent="0.25">
      <c r="C57" s="15" t="s">
        <v>55</v>
      </c>
      <c r="D57" s="15" t="s">
        <v>70</v>
      </c>
      <c r="E57" s="15" t="s">
        <v>42</v>
      </c>
      <c r="F57" s="15" t="s">
        <v>80</v>
      </c>
      <c r="G57" s="15" t="s">
        <v>39</v>
      </c>
      <c r="H57" s="15" t="s">
        <v>12</v>
      </c>
      <c r="I57" s="16" t="s">
        <v>74</v>
      </c>
      <c r="J57" s="17" t="s">
        <v>81</v>
      </c>
      <c r="K57" s="14">
        <v>30</v>
      </c>
      <c r="L57" s="23">
        <v>30</v>
      </c>
      <c r="M57" s="23">
        <f>L57/K57*100</f>
        <v>100</v>
      </c>
    </row>
    <row r="58" spans="3:13" ht="34.5" customHeight="1" x14ac:dyDescent="0.25">
      <c r="C58" s="15" t="s">
        <v>55</v>
      </c>
      <c r="D58" s="15" t="s">
        <v>70</v>
      </c>
      <c r="E58" s="15" t="s">
        <v>42</v>
      </c>
      <c r="F58" s="15" t="s">
        <v>82</v>
      </c>
      <c r="G58" s="15" t="s">
        <v>39</v>
      </c>
      <c r="H58" s="15" t="s">
        <v>12</v>
      </c>
      <c r="I58" s="16" t="s">
        <v>74</v>
      </c>
      <c r="J58" s="17" t="s">
        <v>83</v>
      </c>
      <c r="K58" s="14">
        <v>594.70000000000005</v>
      </c>
      <c r="L58" s="14">
        <v>594.70000000000005</v>
      </c>
      <c r="M58" s="47">
        <f>L58/K58*100</f>
        <v>100</v>
      </c>
    </row>
    <row r="59" spans="3:13" ht="23.25" customHeight="1" x14ac:dyDescent="0.25">
      <c r="C59" s="40" t="s">
        <v>55</v>
      </c>
      <c r="D59" s="40" t="s">
        <v>70</v>
      </c>
      <c r="E59" s="40" t="s">
        <v>42</v>
      </c>
      <c r="F59" s="40" t="s">
        <v>84</v>
      </c>
      <c r="G59" s="40" t="s">
        <v>10</v>
      </c>
      <c r="H59" s="40" t="s">
        <v>12</v>
      </c>
      <c r="I59" s="41" t="s">
        <v>74</v>
      </c>
      <c r="J59" s="55" t="s">
        <v>85</v>
      </c>
      <c r="K59" s="43">
        <f>K60</f>
        <v>6685.6</v>
      </c>
      <c r="L59" s="39">
        <f>L60</f>
        <v>6665.2</v>
      </c>
      <c r="M59" s="44">
        <f t="shared" si="0"/>
        <v>99.694866578915878</v>
      </c>
    </row>
    <row r="60" spans="3:13" ht="24.75" customHeight="1" x14ac:dyDescent="0.25">
      <c r="C60" s="15" t="s">
        <v>55</v>
      </c>
      <c r="D60" s="15" t="s">
        <v>70</v>
      </c>
      <c r="E60" s="15" t="s">
        <v>42</v>
      </c>
      <c r="F60" s="15" t="s">
        <v>86</v>
      </c>
      <c r="G60" s="15" t="s">
        <v>39</v>
      </c>
      <c r="H60" s="15" t="s">
        <v>12</v>
      </c>
      <c r="I60" s="16" t="s">
        <v>74</v>
      </c>
      <c r="J60" s="17" t="s">
        <v>87</v>
      </c>
      <c r="K60" s="14">
        <v>6685.6</v>
      </c>
      <c r="L60" s="14">
        <v>6665.2</v>
      </c>
      <c r="M60" s="47">
        <f>L60/K60*100</f>
        <v>99.694866578915878</v>
      </c>
    </row>
    <row r="61" spans="3:13" ht="22.5" customHeight="1" x14ac:dyDescent="0.25">
      <c r="C61" s="62" t="s">
        <v>88</v>
      </c>
      <c r="D61" s="63"/>
      <c r="E61" s="63"/>
      <c r="F61" s="63"/>
      <c r="G61" s="63"/>
      <c r="H61" s="63"/>
      <c r="I61" s="63"/>
      <c r="J61" s="64"/>
      <c r="K61" s="31">
        <f>K51+K12</f>
        <v>53441.000000000007</v>
      </c>
      <c r="L61" s="60">
        <f>L51+L12</f>
        <v>55600.700000000004</v>
      </c>
      <c r="M61" s="32">
        <f t="shared" si="0"/>
        <v>104.04127916768024</v>
      </c>
    </row>
  </sheetData>
  <mergeCells count="6">
    <mergeCell ref="C61:J61"/>
    <mergeCell ref="K2:M2"/>
    <mergeCell ref="K3:M3"/>
    <mergeCell ref="K4:M4"/>
    <mergeCell ref="C10:M10"/>
    <mergeCell ref="C11:I11"/>
  </mergeCells>
  <pageMargins left="0.7" right="0.7" top="0.75" bottom="0.75" header="0.3" footer="0.3"/>
  <pageSetup paperSize="9" scale="4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2024-01-26T10:43:48Z</dcterms:modified>
</cp:coreProperties>
</file>