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риложение 1" sheetId="1" r:id="rId1"/>
  </sheets>
  <definedNames>
    <definedName name="_xlnm.Print_Area" localSheetId="0">'приложение 1'!$C$1:$M$59</definedName>
  </definedNames>
  <calcPr fullCalcOnLoad="1"/>
</workbook>
</file>

<file path=xl/sharedStrings.xml><?xml version="1.0" encoding="utf-8"?>
<sst xmlns="http://schemas.openxmlformats.org/spreadsheetml/2006/main" count="388" uniqueCount="117">
  <si>
    <t>Код бюджетной классификации</t>
  </si>
  <si>
    <t>Наименование платежей</t>
  </si>
  <si>
    <t>Налог на доходы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</si>
  <si>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</si>
  <si>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</si>
  <si>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Всего доходов</t>
  </si>
  <si>
    <t xml:space="preserve"> Приложение 1 </t>
  </si>
  <si>
    <t>сельского поселения Хулимсунт</t>
  </si>
  <si>
    <t>Сумма, тыс. руб.</t>
  </si>
  <si>
    <t>00000</t>
  </si>
  <si>
    <t>00</t>
  </si>
  <si>
    <t>1</t>
  </si>
  <si>
    <t>0000</t>
  </si>
  <si>
    <t>000</t>
  </si>
  <si>
    <t>182</t>
  </si>
  <si>
    <t>01</t>
  </si>
  <si>
    <t>02000</t>
  </si>
  <si>
    <t>110</t>
  </si>
  <si>
    <t>НАЛОГОВЫЕ И НЕНАЛОГОВЫЕ ДОХОДЫ</t>
  </si>
  <si>
    <t>Налоги на прибыль, доходы</t>
  </si>
  <si>
    <t>02010</t>
  </si>
  <si>
    <t xml:space="preserve">Налог на доходы физических лиц с доходов, источником  которых является налоговый  агент,  за исключением доходов, в отношении которых исчисление и уплата налога осуществляются в соответствии со статьями  227, 227.1 и 228 Налогового кодекса РФ </t>
  </si>
  <si>
    <t>06</t>
  </si>
  <si>
    <t>Налоги на имущество</t>
  </si>
  <si>
    <t>01000</t>
  </si>
  <si>
    <t>Налог на имущество физических лиц</t>
  </si>
  <si>
    <t>10</t>
  </si>
  <si>
    <t>Налог на имущество физических лиц, взимаемый по ставкам, применяемым к объектам налогооблажения, расположенных в границах поселения</t>
  </si>
  <si>
    <t>01030</t>
  </si>
  <si>
    <t>06000</t>
  </si>
  <si>
    <t>Земельный налог</t>
  </si>
  <si>
    <t>08</t>
  </si>
  <si>
    <t>650</t>
  </si>
  <si>
    <t>04000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</si>
  <si>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РФ)
</t>
  </si>
  <si>
    <t>04020</t>
  </si>
  <si>
    <t>11</t>
  </si>
  <si>
    <t xml:space="preserve">Доходы от использования имущества, находящегося в государственной и муниципальной собственности
</t>
  </si>
  <si>
    <t>120</t>
  </si>
  <si>
    <t>05000</t>
  </si>
  <si>
    <t xml:space="preserve"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</si>
  <si>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05035</t>
  </si>
  <si>
    <t>2</t>
  </si>
  <si>
    <t>БЕЗВОЗМЕЗДНЫЕ ПОСТУПЛЕНИЯ</t>
  </si>
  <si>
    <t>02</t>
  </si>
  <si>
    <t>Безвозмездные поступления от других бюджетов бюджетной системы РФ</t>
  </si>
  <si>
    <t>Субвенции бюджетам субъектов РФ и муниципальных образований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</si>
  <si>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</si>
  <si>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</si>
  <si>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</si>
  <si>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 поселения</t>
  </si>
  <si>
    <t xml:space="preserve">                                                                                            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</si>
  <si>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</si>
  <si>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06033</t>
  </si>
  <si>
    <t>06043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</si>
  <si>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</si>
  <si>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</si>
  <si>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100</t>
  </si>
  <si>
    <t>03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</si>
  <si>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</si>
  <si>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</si>
  <si>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</si>
  <si>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10000</t>
  </si>
  <si>
    <t>Дотации бюджетам бюджетной системы Российской Федерации</t>
  </si>
  <si>
    <t>15001</t>
  </si>
  <si>
    <t>Дотации бюджетам сельских поселений на выравнивание бюджетной обеспеченности</t>
  </si>
  <si>
    <t>35930</t>
  </si>
  <si>
    <t>35118</t>
  </si>
  <si>
    <t>40000</t>
  </si>
  <si>
    <t>49999</t>
  </si>
  <si>
    <t>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</si>
  <si>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</si>
  <si>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</si>
  <si>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</si>
  <si>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1000</t>
  </si>
  <si>
    <t xml:space="preserve"> к решению Совета депутатов </t>
  </si>
  <si>
    <t>150</t>
  </si>
  <si>
    <t>02231</t>
  </si>
  <si>
    <t>02241</t>
  </si>
  <si>
    <t>02251</t>
  </si>
  <si>
    <t>02261</t>
  </si>
  <si>
    <t>Субвенции бюджетам сельских поселений на выполнение передаваемых полномочий субъектов Российской Федерации</t>
  </si>
  <si>
    <t>30024</t>
  </si>
  <si>
    <t>Транспортный налог</t>
  </si>
  <si>
    <t>04011</t>
  </si>
  <si>
    <t>Транспортный налог с организаций</t>
  </si>
  <si>
    <t>04012</t>
  </si>
  <si>
    <t>Транспортный налог с физических лиц</t>
  </si>
  <si>
    <t>Субсидии бюджетам субъектов РФ и муниципальных образований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</si>
  <si>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</si>
  <si>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18</t>
  </si>
  <si>
    <t>60010</t>
  </si>
  <si>
    <t>30000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</si>
  <si>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</si>
  <si>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</si>
  <si>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</si>
  <si>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Исполненно </t>
  </si>
  <si>
    <t>Процент исполнения, %</t>
  </si>
  <si>
    <t>Исполнение бюджета по доходам сельского поселения Хулимсунт за 1 полугодие 2021 года</t>
  </si>
  <si>
    <t>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</si>
  <si>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</si>
  <si>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09045</t>
  </si>
  <si>
    <t>Прочие поступления от использования имущества, находящегося в собственности поселений (за исключением имущества муниципальных бюджетных и автономных учреждений, а также имущества муниципальных унитарных предприятий, в том числе казенных)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</si>
  <si>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</si>
  <si>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02030</t>
  </si>
  <si>
    <t>14</t>
  </si>
  <si>
    <t>Доходы от продажи материальных и нематериальных актов</t>
  </si>
  <si>
    <t>Доходы от реализации имущества, находящегося в государственной и муниципальной собственности (за исключением имущества бюджетных и автономных учреждений, а также имущества государственных и муниципальных унитарных предприятий, в том числе казенных)</t>
  </si>
  <si>
    <t>02053</t>
  </si>
  <si>
    <t>410</t>
  </si>
  <si>
    <t>Доходы от реализации иного имущества, находящегося в собственности поселений (за исключением имущества муниципальных бюджетных 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</si>
  <si>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Прочие неналоговые доходы </t>
  </si>
  <si>
    <t>17</t>
  </si>
  <si>
    <t>10501</t>
  </si>
  <si>
    <t>180</t>
  </si>
  <si>
    <t>Невыясненные поступления, зачисляемые в бюджеты поселений</t>
  </si>
  <si>
    <t>от 17.09.2021 г. №113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</si>
</sst>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\-#,##0.0\ "/>
    <numFmt numFmtId="173" formatCode="#,##0.00000_ ;\-#,##0.00000\ "/>
    <numFmt numFmtId="174" formatCode="0.0"/>
    <numFmt numFmtId="175" formatCode="#,##0.00_ ;\-#,##0.00\ 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62"/>
      <name val="Arial Cyr"/>
      <family val="0"/>
    </font>
    <font>
      <b/>
      <sz val="10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49" fontId="2" fillId="32" borderId="9">
      <alignment horizontal="left" vertical="top" wrapText="1"/>
      <protection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9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9" fontId="7" fillId="34" borderId="11" xfId="0" applyNumberFormat="1" applyFont="1" applyFill="1" applyBorder="1" applyAlignment="1">
      <alignment horizontal="center" vertical="center" wrapText="1"/>
    </xf>
    <xf numFmtId="49" fontId="48" fillId="34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49" fontId="48" fillId="35" borderId="11" xfId="0" applyNumberFormat="1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9" fontId="49" fillId="19" borderId="11" xfId="0" applyNumberFormat="1" applyFont="1" applyFill="1" applyBorder="1" applyAlignment="1">
      <alignment horizontal="center" vertical="center" wrapText="1"/>
    </xf>
    <xf numFmtId="49" fontId="8" fillId="19" borderId="11" xfId="0" applyNumberFormat="1" applyFont="1" applyFill="1" applyBorder="1" applyAlignment="1">
      <alignment horizontal="center" vertical="center" wrapText="1"/>
    </xf>
    <xf numFmtId="0" fontId="8" fillId="19" borderId="11" xfId="0" applyFont="1" applyFill="1" applyBorder="1" applyAlignment="1">
      <alignment horizontal="center" vertical="center" wrapText="1"/>
    </xf>
    <xf numFmtId="0" fontId="8" fillId="19" borderId="11" xfId="0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9" fillId="19" borderId="11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right"/>
    </xf>
    <xf numFmtId="0" fontId="28" fillId="36" borderId="0" xfId="0" applyFont="1" applyFill="1" applyAlignment="1">
      <alignment/>
    </xf>
    <xf numFmtId="0" fontId="9" fillId="36" borderId="11" xfId="0" applyFont="1" applyFill="1" applyBorder="1" applyAlignment="1">
      <alignment vertical="top" wrapText="1"/>
    </xf>
    <xf numFmtId="49" fontId="9" fillId="36" borderId="11" xfId="0" applyNumberFormat="1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vertical="center" wrapText="1"/>
    </xf>
    <xf numFmtId="0" fontId="50" fillId="0" borderId="0" xfId="0" applyFont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49" fillId="19" borderId="0" xfId="0" applyFont="1" applyFill="1" applyAlignment="1">
      <alignment/>
    </xf>
    <xf numFmtId="0" fontId="50" fillId="0" borderId="11" xfId="0" applyFont="1" applyBorder="1" applyAlignment="1">
      <alignment vertical="top" wrapText="1"/>
    </xf>
    <xf numFmtId="49" fontId="3" fillId="19" borderId="11" xfId="0" applyNumberFormat="1" applyFont="1" applyFill="1" applyBorder="1" applyAlignment="1">
      <alignment horizontal="center" vertical="center" wrapText="1"/>
    </xf>
    <xf numFmtId="0" fontId="49" fillId="19" borderId="0" xfId="0" applyFont="1" applyFill="1" applyAlignment="1">
      <alignment wrapText="1"/>
    </xf>
    <xf numFmtId="0" fontId="49" fillId="35" borderId="11" xfId="0" applyFont="1" applyFill="1" applyBorder="1" applyAlignment="1">
      <alignment wrapText="1"/>
    </xf>
    <xf numFmtId="181" fontId="7" fillId="34" borderId="11" xfId="0" applyNumberFormat="1" applyFont="1" applyFill="1" applyBorder="1" applyAlignment="1">
      <alignment horizontal="center" vertical="center" wrapText="1"/>
    </xf>
    <xf numFmtId="181" fontId="3" fillId="35" borderId="11" xfId="0" applyNumberFormat="1" applyFont="1" applyFill="1" applyBorder="1" applyAlignment="1">
      <alignment horizontal="center" vertical="center" wrapText="1"/>
    </xf>
    <xf numFmtId="181" fontId="3" fillId="19" borderId="11" xfId="0" applyNumberFormat="1" applyFont="1" applyFill="1" applyBorder="1" applyAlignment="1">
      <alignment horizontal="center" vertical="center" wrapText="1"/>
    </xf>
    <xf numFmtId="181" fontId="9" fillId="36" borderId="11" xfId="0" applyNumberFormat="1" applyFont="1" applyFill="1" applyBorder="1" applyAlignment="1">
      <alignment horizontal="center" vertical="center" wrapText="1"/>
    </xf>
    <xf numFmtId="181" fontId="8" fillId="19" borderId="11" xfId="0" applyNumberFormat="1" applyFont="1" applyFill="1" applyBorder="1" applyAlignment="1">
      <alignment horizontal="center" vertical="center" wrapText="1"/>
    </xf>
    <xf numFmtId="181" fontId="7" fillId="0" borderId="11" xfId="0" applyNumberFormat="1" applyFont="1" applyFill="1" applyBorder="1" applyAlignment="1">
      <alignment horizontal="center" vertical="center" wrapText="1"/>
    </xf>
    <xf numFmtId="181" fontId="9" fillId="19" borderId="11" xfId="0" applyNumberFormat="1" applyFont="1" applyFill="1" applyBorder="1" applyAlignment="1">
      <alignment horizontal="center" vertical="center" wrapText="1"/>
    </xf>
    <xf numFmtId="49" fontId="49" fillId="36" borderId="11" xfId="0" applyNumberFormat="1" applyFont="1" applyFill="1" applyBorder="1" applyAlignment="1">
      <alignment horizontal="center" vertical="center" wrapText="1"/>
    </xf>
    <xf numFmtId="49" fontId="8" fillId="36" borderId="11" xfId="0" applyNumberFormat="1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left" vertical="center" wrapText="1"/>
    </xf>
    <xf numFmtId="181" fontId="8" fillId="36" borderId="11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174" fontId="52" fillId="0" borderId="11" xfId="0" applyNumberFormat="1" applyFont="1" applyBorder="1" applyAlignment="1">
      <alignment horizontal="center" vertical="center"/>
    </xf>
    <xf numFmtId="4" fontId="52" fillId="0" borderId="0" xfId="0" applyNumberFormat="1" applyFont="1" applyAlignment="1">
      <alignment horizontal="center" vertical="center"/>
    </xf>
    <xf numFmtId="174" fontId="52" fillId="19" borderId="11" xfId="0" applyNumberFormat="1" applyFont="1" applyFill="1" applyBorder="1" applyAlignment="1">
      <alignment horizontal="center" vertical="center"/>
    </xf>
    <xf numFmtId="174" fontId="51" fillId="34" borderId="11" xfId="0" applyNumberFormat="1" applyFont="1" applyFill="1" applyBorder="1" applyAlignment="1">
      <alignment horizontal="center" vertical="center"/>
    </xf>
    <xf numFmtId="174" fontId="51" fillId="35" borderId="11" xfId="0" applyNumberFormat="1" applyFont="1" applyFill="1" applyBorder="1" applyAlignment="1">
      <alignment horizontal="center" vertical="center"/>
    </xf>
    <xf numFmtId="174" fontId="51" fillId="19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3" fillId="0" borderId="0" xfId="0" applyFont="1" applyBorder="1" applyAlignment="1">
      <alignment vertical="center"/>
    </xf>
    <xf numFmtId="174" fontId="51" fillId="0" borderId="11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0" fontId="52" fillId="19" borderId="11" xfId="0" applyFont="1" applyFill="1" applyBorder="1" applyAlignment="1">
      <alignment horizontal="center" vertical="center"/>
    </xf>
    <xf numFmtId="49" fontId="49" fillId="35" borderId="11" xfId="0" applyNumberFormat="1" applyFont="1" applyFill="1" applyBorder="1" applyAlignment="1">
      <alignment horizontal="center" vertical="center" wrapText="1"/>
    </xf>
    <xf numFmtId="49" fontId="8" fillId="35" borderId="11" xfId="0" applyNumberFormat="1" applyFont="1" applyFill="1" applyBorder="1" applyAlignment="1">
      <alignment horizontal="center" vertical="center" wrapText="1"/>
    </xf>
    <xf numFmtId="181" fontId="9" fillId="35" borderId="11" xfId="0" applyNumberFormat="1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center" vertical="center"/>
    </xf>
    <xf numFmtId="174" fontId="52" fillId="35" borderId="11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52" fillId="36" borderId="11" xfId="0" applyFont="1" applyFill="1" applyBorder="1" applyAlignment="1">
      <alignment horizontal="center" vertical="center"/>
    </xf>
    <xf numFmtId="174" fontId="52" fillId="36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74" fontId="0" fillId="0" borderId="0" xfId="0" applyNumberFormat="1" applyFill="1" applyAlignment="1">
      <alignment/>
    </xf>
    <xf numFmtId="0" fontId="28" fillId="0" borderId="0" xfId="0" applyFont="1" applyFill="1" applyAlignment="1">
      <alignment/>
    </xf>
    <xf numFmtId="0" fontId="5" fillId="0" borderId="0" xfId="0" applyFont="1" applyBorder="1" applyAlignment="1">
      <alignment horizontal="right"/>
    </xf>
    <xf numFmtId="0" fontId="11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ойства элементов измерения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0"/>
  <sheetViews>
    <sheetView tabSelected="1" zoomScalePageLayoutView="0" workbookViewId="0" topLeftCell="A1">
      <selection activeCell="M59" sqref="C1:M59"/>
    </sheetView>
  </sheetViews>
  <sheetFormatPr defaultColWidth="9.140625" defaultRowHeight="15"/>
  <cols>
    <col min="1" max="2" width="5.8515625" style="0" customWidth="1"/>
    <col min="3" max="3" width="4.57421875" style="0" customWidth="1"/>
    <col min="4" max="4" width="2.7109375" style="0" customWidth="1"/>
    <col min="5" max="5" width="3.7109375" style="0" customWidth="1"/>
    <col min="6" max="6" width="6.28125" style="0" customWidth="1"/>
    <col min="7" max="7" width="3.57421875" style="0" customWidth="1"/>
    <col min="8" max="8" width="5.421875" style="0" customWidth="1"/>
    <col min="9" max="9" width="4.421875" style="0" customWidth="1"/>
    <col min="10" max="10" width="72.57421875" style="0" customWidth="1"/>
    <col min="11" max="11" width="21.28125" style="0" customWidth="1"/>
    <col min="12" max="12" width="16.8515625" style="49" customWidth="1"/>
    <col min="13" max="13" width="14.7109375" style="49" bestFit="1" customWidth="1"/>
    <col min="15" max="15" width="14.7109375" style="0" bestFit="1" customWidth="1"/>
  </cols>
  <sheetData>
    <row r="1" spans="9:15" ht="15.75">
      <c r="I1" s="80"/>
      <c r="J1" s="80"/>
      <c r="K1" s="80"/>
      <c r="M1" s="49" t="s">
        <v>6</v>
      </c>
      <c r="O1" s="72"/>
    </row>
    <row r="2" spans="9:15" ht="15.75">
      <c r="I2" s="58"/>
      <c r="J2" s="58"/>
      <c r="K2" s="80" t="s">
        <v>75</v>
      </c>
      <c r="L2" s="80"/>
      <c r="M2" s="80"/>
      <c r="N2" s="58"/>
      <c r="O2" s="73"/>
    </row>
    <row r="3" spans="9:15" ht="15.75">
      <c r="I3" s="58"/>
      <c r="J3" s="58"/>
      <c r="K3" s="80" t="s">
        <v>7</v>
      </c>
      <c r="L3" s="80"/>
      <c r="M3" s="80"/>
      <c r="N3" s="58"/>
      <c r="O3" s="73"/>
    </row>
    <row r="4" spans="2:15" ht="15.75">
      <c r="B4" t="s">
        <v>51</v>
      </c>
      <c r="I4" s="59"/>
      <c r="J4" s="59"/>
      <c r="K4" s="77" t="s">
        <v>116</v>
      </c>
      <c r="L4" s="77"/>
      <c r="M4" s="77"/>
      <c r="N4" s="59"/>
      <c r="O4" s="74"/>
    </row>
    <row r="5" spans="9:15" ht="15.75">
      <c r="I5" s="25"/>
      <c r="J5" s="25"/>
      <c r="K5" s="25"/>
      <c r="O5" s="72"/>
    </row>
    <row r="6" spans="9:15" ht="15.75">
      <c r="I6" s="25"/>
      <c r="J6" s="25"/>
      <c r="K6" s="25"/>
      <c r="O6" s="72"/>
    </row>
    <row r="7" spans="9:15" ht="15.75">
      <c r="I7" s="25"/>
      <c r="J7" s="25"/>
      <c r="K7" s="25"/>
      <c r="O7" s="72"/>
    </row>
    <row r="8" spans="9:15" ht="15.75">
      <c r="I8" s="25"/>
      <c r="J8" s="25"/>
      <c r="K8" s="25"/>
      <c r="O8" s="72"/>
    </row>
    <row r="9" spans="9:15" ht="15.75">
      <c r="I9" s="25"/>
      <c r="J9" s="25"/>
      <c r="K9" s="25"/>
      <c r="O9" s="75"/>
    </row>
    <row r="10" spans="3:15" ht="27" customHeight="1">
      <c r="C10" s="78" t="s">
        <v>98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60"/>
      <c r="O10" s="72"/>
    </row>
    <row r="11" spans="3:16" ht="49.5" customHeight="1">
      <c r="C11" s="79" t="s">
        <v>0</v>
      </c>
      <c r="D11" s="79"/>
      <c r="E11" s="79"/>
      <c r="F11" s="79"/>
      <c r="G11" s="79"/>
      <c r="H11" s="79"/>
      <c r="I11" s="79"/>
      <c r="J11" s="4" t="s">
        <v>1</v>
      </c>
      <c r="K11" s="3" t="s">
        <v>8</v>
      </c>
      <c r="L11" s="48" t="s">
        <v>96</v>
      </c>
      <c r="M11" s="48" t="s">
        <v>97</v>
      </c>
      <c r="O11" s="72"/>
      <c r="P11" s="62"/>
    </row>
    <row r="12" spans="3:15" ht="15.75" customHeight="1">
      <c r="C12" s="6" t="s">
        <v>13</v>
      </c>
      <c r="D12" s="6" t="s">
        <v>70</v>
      </c>
      <c r="E12" s="6" t="s">
        <v>10</v>
      </c>
      <c r="F12" s="6" t="s">
        <v>9</v>
      </c>
      <c r="G12" s="6" t="s">
        <v>10</v>
      </c>
      <c r="H12" s="6" t="s">
        <v>12</v>
      </c>
      <c r="I12" s="5" t="s">
        <v>13</v>
      </c>
      <c r="J12" s="7" t="s">
        <v>18</v>
      </c>
      <c r="K12" s="37">
        <f>K19+K23+K32+K35+K14</f>
        <v>18534.4</v>
      </c>
      <c r="L12" s="37">
        <f>L13+L19+L23+L32+L35+L40+L43</f>
        <v>9919.899999999998</v>
      </c>
      <c r="M12" s="55">
        <f>L12/K12*100</f>
        <v>53.52155991022099</v>
      </c>
      <c r="O12" s="72"/>
    </row>
    <row r="13" spans="3:15" s="26" customFormat="1" ht="32.25" customHeight="1">
      <c r="C13" s="9" t="s">
        <v>57</v>
      </c>
      <c r="D13" s="9" t="s">
        <v>11</v>
      </c>
      <c r="E13" s="9" t="s">
        <v>58</v>
      </c>
      <c r="F13" s="9" t="s">
        <v>9</v>
      </c>
      <c r="G13" s="9" t="s">
        <v>10</v>
      </c>
      <c r="H13" s="9" t="s">
        <v>12</v>
      </c>
      <c r="I13" s="9" t="s">
        <v>13</v>
      </c>
      <c r="J13" s="36" t="s">
        <v>72</v>
      </c>
      <c r="K13" s="38">
        <f>K14</f>
        <v>3834.7999999999997</v>
      </c>
      <c r="L13" s="38">
        <f>L14</f>
        <v>1804.1000000000001</v>
      </c>
      <c r="M13" s="56">
        <f aca="true" t="shared" si="0" ref="M13:M59">L13/K13*100</f>
        <v>47.04547825179932</v>
      </c>
      <c r="O13" s="76"/>
    </row>
    <row r="14" spans="3:15" s="26" customFormat="1" ht="30" customHeight="1">
      <c r="C14" s="34" t="s">
        <v>57</v>
      </c>
      <c r="D14" s="34" t="s">
        <v>11</v>
      </c>
      <c r="E14" s="34" t="s">
        <v>58</v>
      </c>
      <c r="F14" s="34" t="s">
        <v>16</v>
      </c>
      <c r="G14" s="34" t="s">
        <v>15</v>
      </c>
      <c r="H14" s="34" t="s">
        <v>12</v>
      </c>
      <c r="I14" s="34" t="s">
        <v>17</v>
      </c>
      <c r="J14" s="35" t="s">
        <v>73</v>
      </c>
      <c r="K14" s="39">
        <f>K15+K16+K17+K18</f>
        <v>3834.7999999999997</v>
      </c>
      <c r="L14" s="39">
        <f>L15+L16+L17+L18</f>
        <v>1804.1000000000001</v>
      </c>
      <c r="M14" s="57">
        <f t="shared" si="0"/>
        <v>47.04547825179932</v>
      </c>
      <c r="O14" s="76"/>
    </row>
    <row r="15" spans="3:15" s="26" customFormat="1" ht="45" customHeight="1">
      <c r="C15" s="28" t="s">
        <v>57</v>
      </c>
      <c r="D15" s="28" t="s">
        <v>11</v>
      </c>
      <c r="E15" s="28" t="s">
        <v>58</v>
      </c>
      <c r="F15" s="28" t="s">
        <v>77</v>
      </c>
      <c r="G15" s="28" t="s">
        <v>15</v>
      </c>
      <c r="H15" s="28" t="s">
        <v>12</v>
      </c>
      <c r="I15" s="28" t="s">
        <v>17</v>
      </c>
      <c r="J15" s="27" t="s">
        <v>59</v>
      </c>
      <c r="K15" s="40">
        <v>1760.8</v>
      </c>
      <c r="L15" s="50">
        <v>815.8</v>
      </c>
      <c r="M15" s="52">
        <f t="shared" si="0"/>
        <v>46.331213084961384</v>
      </c>
      <c r="O15" s="76"/>
    </row>
    <row r="16" spans="3:15" s="26" customFormat="1" ht="60.75" customHeight="1">
      <c r="C16" s="28" t="s">
        <v>57</v>
      </c>
      <c r="D16" s="28" t="s">
        <v>11</v>
      </c>
      <c r="E16" s="28" t="s">
        <v>58</v>
      </c>
      <c r="F16" s="28" t="s">
        <v>78</v>
      </c>
      <c r="G16" s="28" t="s">
        <v>15</v>
      </c>
      <c r="H16" s="28" t="s">
        <v>12</v>
      </c>
      <c r="I16" s="28" t="s">
        <v>17</v>
      </c>
      <c r="J16" s="29" t="s">
        <v>60</v>
      </c>
      <c r="K16" s="40">
        <v>10.03</v>
      </c>
      <c r="L16" s="50">
        <v>6.1</v>
      </c>
      <c r="M16" s="52">
        <f t="shared" si="0"/>
        <v>60.81754735792623</v>
      </c>
      <c r="O16" s="76"/>
    </row>
    <row r="17" spans="3:15" s="26" customFormat="1" ht="41.25" customHeight="1">
      <c r="C17" s="28" t="s">
        <v>57</v>
      </c>
      <c r="D17" s="28" t="s">
        <v>11</v>
      </c>
      <c r="E17" s="28" t="s">
        <v>58</v>
      </c>
      <c r="F17" s="28" t="s">
        <v>79</v>
      </c>
      <c r="G17" s="28" t="s">
        <v>15</v>
      </c>
      <c r="H17" s="28" t="s">
        <v>12</v>
      </c>
      <c r="I17" s="28" t="s">
        <v>17</v>
      </c>
      <c r="J17" s="30" t="s">
        <v>61</v>
      </c>
      <c r="K17" s="40">
        <v>2316.27</v>
      </c>
      <c r="L17" s="50">
        <v>1134.4</v>
      </c>
      <c r="M17" s="52">
        <f t="shared" si="0"/>
        <v>48.97529217232879</v>
      </c>
      <c r="O17" s="76"/>
    </row>
    <row r="18" spans="3:15" s="26" customFormat="1" ht="42" customHeight="1">
      <c r="C18" s="28" t="s">
        <v>57</v>
      </c>
      <c r="D18" s="28" t="s">
        <v>11</v>
      </c>
      <c r="E18" s="28" t="s">
        <v>58</v>
      </c>
      <c r="F18" s="28" t="s">
        <v>80</v>
      </c>
      <c r="G18" s="28" t="s">
        <v>15</v>
      </c>
      <c r="H18" s="28" t="s">
        <v>12</v>
      </c>
      <c r="I18" s="28" t="s">
        <v>17</v>
      </c>
      <c r="J18" s="33" t="s">
        <v>71</v>
      </c>
      <c r="K18" s="40">
        <v>-252.3</v>
      </c>
      <c r="L18" s="50">
        <v>-152.2</v>
      </c>
      <c r="M18" s="52">
        <f t="shared" si="0"/>
        <v>60.32500990883868</v>
      </c>
      <c r="O18" s="76"/>
    </row>
    <row r="19" spans="3:15" ht="15" customHeight="1">
      <c r="C19" s="8" t="s">
        <v>14</v>
      </c>
      <c r="D19" s="8" t="s">
        <v>11</v>
      </c>
      <c r="E19" s="8" t="s">
        <v>15</v>
      </c>
      <c r="F19" s="8" t="s">
        <v>9</v>
      </c>
      <c r="G19" s="8" t="s">
        <v>10</v>
      </c>
      <c r="H19" s="8" t="s">
        <v>12</v>
      </c>
      <c r="I19" s="9" t="s">
        <v>13</v>
      </c>
      <c r="J19" s="10" t="s">
        <v>19</v>
      </c>
      <c r="K19" s="38">
        <f>K20</f>
        <v>12812.9</v>
      </c>
      <c r="L19" s="38">
        <f>L20</f>
        <v>7396.599999999999</v>
      </c>
      <c r="M19" s="56">
        <f t="shared" si="0"/>
        <v>57.72775874314168</v>
      </c>
      <c r="O19" s="72"/>
    </row>
    <row r="20" spans="3:15" ht="15" customHeight="1">
      <c r="C20" s="14" t="s">
        <v>14</v>
      </c>
      <c r="D20" s="14" t="s">
        <v>11</v>
      </c>
      <c r="E20" s="14" t="s">
        <v>15</v>
      </c>
      <c r="F20" s="14" t="s">
        <v>16</v>
      </c>
      <c r="G20" s="14" t="s">
        <v>15</v>
      </c>
      <c r="H20" s="14" t="s">
        <v>12</v>
      </c>
      <c r="I20" s="15" t="s">
        <v>17</v>
      </c>
      <c r="J20" s="16" t="s">
        <v>2</v>
      </c>
      <c r="K20" s="41">
        <f>K21</f>
        <v>12812.9</v>
      </c>
      <c r="L20" s="41">
        <f>L21+L22</f>
        <v>7396.599999999999</v>
      </c>
      <c r="M20" s="54">
        <f t="shared" si="0"/>
        <v>57.72775874314168</v>
      </c>
      <c r="O20" s="72"/>
    </row>
    <row r="21" spans="3:15" ht="45.75" customHeight="1">
      <c r="C21" s="11" t="s">
        <v>14</v>
      </c>
      <c r="D21" s="11" t="s">
        <v>11</v>
      </c>
      <c r="E21" s="11" t="s">
        <v>15</v>
      </c>
      <c r="F21" s="11" t="s">
        <v>20</v>
      </c>
      <c r="G21" s="11" t="s">
        <v>15</v>
      </c>
      <c r="H21" s="11" t="s">
        <v>12</v>
      </c>
      <c r="I21" s="12" t="s">
        <v>17</v>
      </c>
      <c r="J21" s="1" t="s">
        <v>21</v>
      </c>
      <c r="K21" s="47">
        <v>12812.9</v>
      </c>
      <c r="L21" s="51">
        <v>7392.2</v>
      </c>
      <c r="M21" s="52">
        <f t="shared" si="0"/>
        <v>57.69341835181731</v>
      </c>
      <c r="O21" s="72"/>
    </row>
    <row r="22" spans="3:15" ht="37.5" customHeight="1">
      <c r="C22" s="11" t="s">
        <v>14</v>
      </c>
      <c r="D22" s="11" t="s">
        <v>11</v>
      </c>
      <c r="E22" s="11" t="s">
        <v>15</v>
      </c>
      <c r="F22" s="11" t="s">
        <v>104</v>
      </c>
      <c r="G22" s="11" t="s">
        <v>15</v>
      </c>
      <c r="H22" s="11" t="s">
        <v>12</v>
      </c>
      <c r="I22" s="12" t="s">
        <v>17</v>
      </c>
      <c r="J22" s="1" t="s">
        <v>103</v>
      </c>
      <c r="K22" s="47">
        <v>0</v>
      </c>
      <c r="L22" s="51">
        <v>4.4</v>
      </c>
      <c r="M22" s="52">
        <v>0</v>
      </c>
      <c r="O22" s="72"/>
    </row>
    <row r="23" spans="3:15" ht="15" customHeight="1">
      <c r="C23" s="8" t="s">
        <v>14</v>
      </c>
      <c r="D23" s="8" t="s">
        <v>11</v>
      </c>
      <c r="E23" s="8" t="s">
        <v>22</v>
      </c>
      <c r="F23" s="8" t="s">
        <v>9</v>
      </c>
      <c r="G23" s="8" t="s">
        <v>10</v>
      </c>
      <c r="H23" s="8" t="s">
        <v>12</v>
      </c>
      <c r="I23" s="9" t="s">
        <v>13</v>
      </c>
      <c r="J23" s="10" t="s">
        <v>23</v>
      </c>
      <c r="K23" s="38">
        <f>K24+K29+K26</f>
        <v>732.6</v>
      </c>
      <c r="L23" s="38">
        <f>L24+L29+L26</f>
        <v>116</v>
      </c>
      <c r="M23" s="56">
        <f t="shared" si="0"/>
        <v>15.834015834015833</v>
      </c>
      <c r="O23" s="75"/>
    </row>
    <row r="24" spans="3:15" ht="15" customHeight="1">
      <c r="C24" s="14" t="s">
        <v>14</v>
      </c>
      <c r="D24" s="14" t="s">
        <v>11</v>
      </c>
      <c r="E24" s="14" t="s">
        <v>22</v>
      </c>
      <c r="F24" s="14" t="s">
        <v>24</v>
      </c>
      <c r="G24" s="14" t="s">
        <v>10</v>
      </c>
      <c r="H24" s="14" t="s">
        <v>12</v>
      </c>
      <c r="I24" s="15" t="s">
        <v>17</v>
      </c>
      <c r="J24" s="16" t="s">
        <v>25</v>
      </c>
      <c r="K24" s="41">
        <f>SUM(K25:K25)</f>
        <v>570</v>
      </c>
      <c r="L24" s="41">
        <f>SUM(L25:L25)</f>
        <v>78.1</v>
      </c>
      <c r="M24" s="54">
        <f t="shared" si="0"/>
        <v>13.701754385964913</v>
      </c>
      <c r="O24" s="72"/>
    </row>
    <row r="25" spans="3:15" ht="27.75" customHeight="1">
      <c r="C25" s="11" t="s">
        <v>14</v>
      </c>
      <c r="D25" s="11" t="s">
        <v>11</v>
      </c>
      <c r="E25" s="11" t="s">
        <v>22</v>
      </c>
      <c r="F25" s="11" t="s">
        <v>28</v>
      </c>
      <c r="G25" s="11" t="s">
        <v>26</v>
      </c>
      <c r="H25" s="11" t="s">
        <v>12</v>
      </c>
      <c r="I25" s="12" t="s">
        <v>17</v>
      </c>
      <c r="J25" s="1" t="s">
        <v>27</v>
      </c>
      <c r="K25" s="40">
        <v>570</v>
      </c>
      <c r="L25" s="51">
        <v>78.1</v>
      </c>
      <c r="M25" s="52">
        <f t="shared" si="0"/>
        <v>13.701754385964913</v>
      </c>
      <c r="O25" s="72"/>
    </row>
    <row r="26" spans="3:15" ht="27.75" customHeight="1">
      <c r="C26" s="14" t="s">
        <v>14</v>
      </c>
      <c r="D26" s="14" t="s">
        <v>11</v>
      </c>
      <c r="E26" s="14" t="s">
        <v>22</v>
      </c>
      <c r="F26" s="14" t="s">
        <v>33</v>
      </c>
      <c r="G26" s="14" t="s">
        <v>44</v>
      </c>
      <c r="H26" s="14" t="s">
        <v>12</v>
      </c>
      <c r="I26" s="15" t="s">
        <v>13</v>
      </c>
      <c r="J26" s="22" t="s">
        <v>83</v>
      </c>
      <c r="K26" s="43">
        <f>SUM(K27:K28)</f>
        <v>60.6</v>
      </c>
      <c r="L26" s="43">
        <f>SUM(L27:L28)</f>
        <v>6</v>
      </c>
      <c r="M26" s="54">
        <f t="shared" si="0"/>
        <v>9.900990099009901</v>
      </c>
      <c r="O26" s="72"/>
    </row>
    <row r="27" spans="3:15" ht="27.75" customHeight="1">
      <c r="C27" s="11" t="s">
        <v>14</v>
      </c>
      <c r="D27" s="11" t="s">
        <v>11</v>
      </c>
      <c r="E27" s="11" t="s">
        <v>22</v>
      </c>
      <c r="F27" s="11" t="s">
        <v>84</v>
      </c>
      <c r="G27" s="11" t="s">
        <v>44</v>
      </c>
      <c r="H27" s="11" t="s">
        <v>12</v>
      </c>
      <c r="I27" s="12" t="s">
        <v>17</v>
      </c>
      <c r="J27" s="1" t="s">
        <v>85</v>
      </c>
      <c r="K27" s="40">
        <v>3.6</v>
      </c>
      <c r="L27" s="51">
        <v>0.4</v>
      </c>
      <c r="M27" s="52">
        <f t="shared" si="0"/>
        <v>11.111111111111112</v>
      </c>
      <c r="O27" s="72"/>
    </row>
    <row r="28" spans="3:15" ht="27.75" customHeight="1">
      <c r="C28" s="11" t="s">
        <v>14</v>
      </c>
      <c r="D28" s="11" t="s">
        <v>11</v>
      </c>
      <c r="E28" s="11" t="s">
        <v>22</v>
      </c>
      <c r="F28" s="11" t="s">
        <v>86</v>
      </c>
      <c r="G28" s="11" t="s">
        <v>44</v>
      </c>
      <c r="H28" s="11" t="s">
        <v>12</v>
      </c>
      <c r="I28" s="12" t="s">
        <v>17</v>
      </c>
      <c r="J28" s="1" t="s">
        <v>87</v>
      </c>
      <c r="K28" s="40">
        <v>57</v>
      </c>
      <c r="L28" s="51">
        <v>5.6</v>
      </c>
      <c r="M28" s="52">
        <f t="shared" si="0"/>
        <v>9.824561403508772</v>
      </c>
      <c r="O28" s="72"/>
    </row>
    <row r="29" spans="3:15" ht="15" customHeight="1">
      <c r="C29" s="14" t="s">
        <v>14</v>
      </c>
      <c r="D29" s="14" t="s">
        <v>11</v>
      </c>
      <c r="E29" s="14" t="s">
        <v>22</v>
      </c>
      <c r="F29" s="14" t="s">
        <v>29</v>
      </c>
      <c r="G29" s="14" t="s">
        <v>10</v>
      </c>
      <c r="H29" s="14" t="s">
        <v>12</v>
      </c>
      <c r="I29" s="15" t="s">
        <v>17</v>
      </c>
      <c r="J29" s="16" t="s">
        <v>30</v>
      </c>
      <c r="K29" s="41">
        <f>SUM(K30:K31)</f>
        <v>102</v>
      </c>
      <c r="L29" s="41">
        <f>SUM(L30:L31)</f>
        <v>31.900000000000002</v>
      </c>
      <c r="M29" s="54">
        <f t="shared" si="0"/>
        <v>31.274509803921568</v>
      </c>
      <c r="O29" s="72"/>
    </row>
    <row r="30" spans="3:15" ht="31.5" customHeight="1">
      <c r="C30" s="11" t="s">
        <v>14</v>
      </c>
      <c r="D30" s="11" t="s">
        <v>11</v>
      </c>
      <c r="E30" s="11" t="s">
        <v>22</v>
      </c>
      <c r="F30" s="11" t="s">
        <v>53</v>
      </c>
      <c r="G30" s="11" t="s">
        <v>26</v>
      </c>
      <c r="H30" s="11" t="s">
        <v>74</v>
      </c>
      <c r="I30" s="12" t="s">
        <v>17</v>
      </c>
      <c r="J30" s="1" t="s">
        <v>55</v>
      </c>
      <c r="K30" s="40">
        <v>57</v>
      </c>
      <c r="L30" s="51">
        <v>26.1</v>
      </c>
      <c r="M30" s="52">
        <f t="shared" si="0"/>
        <v>45.78947368421053</v>
      </c>
      <c r="O30" s="72"/>
    </row>
    <row r="31" spans="3:15" ht="30" customHeight="1">
      <c r="C31" s="11" t="s">
        <v>14</v>
      </c>
      <c r="D31" s="11" t="s">
        <v>11</v>
      </c>
      <c r="E31" s="11" t="s">
        <v>22</v>
      </c>
      <c r="F31" s="11" t="s">
        <v>54</v>
      </c>
      <c r="G31" s="11" t="s">
        <v>26</v>
      </c>
      <c r="H31" s="11" t="s">
        <v>74</v>
      </c>
      <c r="I31" s="12" t="s">
        <v>17</v>
      </c>
      <c r="J31" s="1" t="s">
        <v>56</v>
      </c>
      <c r="K31" s="40">
        <v>45</v>
      </c>
      <c r="L31" s="51">
        <v>5.8</v>
      </c>
      <c r="M31" s="52">
        <f t="shared" si="0"/>
        <v>12.88888888888889</v>
      </c>
      <c r="O31" s="72"/>
    </row>
    <row r="32" spans="3:15" ht="15" customHeight="1">
      <c r="C32" s="8" t="s">
        <v>32</v>
      </c>
      <c r="D32" s="8" t="s">
        <v>11</v>
      </c>
      <c r="E32" s="8" t="s">
        <v>31</v>
      </c>
      <c r="F32" s="8" t="s">
        <v>9</v>
      </c>
      <c r="G32" s="8" t="s">
        <v>10</v>
      </c>
      <c r="H32" s="8" t="s">
        <v>12</v>
      </c>
      <c r="I32" s="9" t="s">
        <v>13</v>
      </c>
      <c r="J32" s="10" t="s">
        <v>3</v>
      </c>
      <c r="K32" s="38">
        <f>K33</f>
        <v>60</v>
      </c>
      <c r="L32" s="38">
        <f>L33</f>
        <v>41.1</v>
      </c>
      <c r="M32" s="56">
        <f t="shared" si="0"/>
        <v>68.5</v>
      </c>
      <c r="O32" s="72"/>
    </row>
    <row r="33" spans="3:15" ht="35.25" customHeight="1">
      <c r="C33" s="14" t="s">
        <v>32</v>
      </c>
      <c r="D33" s="14" t="s">
        <v>11</v>
      </c>
      <c r="E33" s="14" t="s">
        <v>31</v>
      </c>
      <c r="F33" s="14" t="s">
        <v>33</v>
      </c>
      <c r="G33" s="14" t="s">
        <v>15</v>
      </c>
      <c r="H33" s="14" t="s">
        <v>12</v>
      </c>
      <c r="I33" s="15" t="s">
        <v>17</v>
      </c>
      <c r="J33" s="17" t="s">
        <v>34</v>
      </c>
      <c r="K33" s="41">
        <f>K34</f>
        <v>60</v>
      </c>
      <c r="L33" s="41">
        <f>L34</f>
        <v>41.1</v>
      </c>
      <c r="M33" s="54">
        <f t="shared" si="0"/>
        <v>68.5</v>
      </c>
      <c r="O33" s="72"/>
    </row>
    <row r="34" spans="3:15" ht="39.75" customHeight="1">
      <c r="C34" s="18" t="s">
        <v>32</v>
      </c>
      <c r="D34" s="18" t="s">
        <v>11</v>
      </c>
      <c r="E34" s="18" t="s">
        <v>31</v>
      </c>
      <c r="F34" s="18" t="s">
        <v>35</v>
      </c>
      <c r="G34" s="18" t="s">
        <v>15</v>
      </c>
      <c r="H34" s="18" t="s">
        <v>74</v>
      </c>
      <c r="I34" s="19" t="s">
        <v>17</v>
      </c>
      <c r="J34" s="20" t="s">
        <v>4</v>
      </c>
      <c r="K34" s="47">
        <v>60</v>
      </c>
      <c r="L34" s="51">
        <v>41.1</v>
      </c>
      <c r="M34" s="52">
        <f t="shared" si="0"/>
        <v>68.5</v>
      </c>
      <c r="O34" s="72"/>
    </row>
    <row r="35" spans="3:15" ht="33.75" customHeight="1">
      <c r="C35" s="8" t="s">
        <v>32</v>
      </c>
      <c r="D35" s="8" t="s">
        <v>11</v>
      </c>
      <c r="E35" s="8" t="s">
        <v>36</v>
      </c>
      <c r="F35" s="8" t="s">
        <v>9</v>
      </c>
      <c r="G35" s="8" t="s">
        <v>10</v>
      </c>
      <c r="H35" s="8" t="s">
        <v>12</v>
      </c>
      <c r="I35" s="9" t="s">
        <v>13</v>
      </c>
      <c r="J35" s="10" t="s">
        <v>37</v>
      </c>
      <c r="K35" s="38">
        <f>K36+K38</f>
        <v>1094.1</v>
      </c>
      <c r="L35" s="38">
        <f>L36+L38</f>
        <v>560.9000000000001</v>
      </c>
      <c r="M35" s="56">
        <f t="shared" si="0"/>
        <v>51.26588063248333</v>
      </c>
      <c r="O35" s="72"/>
    </row>
    <row r="36" spans="3:15" ht="53.25" customHeight="1">
      <c r="C36" s="14" t="s">
        <v>32</v>
      </c>
      <c r="D36" s="14" t="s">
        <v>11</v>
      </c>
      <c r="E36" s="14" t="s">
        <v>36</v>
      </c>
      <c r="F36" s="14" t="s">
        <v>39</v>
      </c>
      <c r="G36" s="14" t="s">
        <v>10</v>
      </c>
      <c r="H36" s="14" t="s">
        <v>12</v>
      </c>
      <c r="I36" s="15" t="s">
        <v>38</v>
      </c>
      <c r="J36" s="17" t="s">
        <v>40</v>
      </c>
      <c r="K36" s="41">
        <f>K37</f>
        <v>1094.1</v>
      </c>
      <c r="L36" s="41">
        <f>L37</f>
        <v>556.2</v>
      </c>
      <c r="M36" s="54">
        <f t="shared" si="0"/>
        <v>50.836303811351804</v>
      </c>
      <c r="O36" s="72"/>
    </row>
    <row r="37" spans="3:15" ht="45" customHeight="1">
      <c r="C37" s="11" t="s">
        <v>32</v>
      </c>
      <c r="D37" s="11" t="s">
        <v>11</v>
      </c>
      <c r="E37" s="11" t="s">
        <v>36</v>
      </c>
      <c r="F37" s="11" t="s">
        <v>41</v>
      </c>
      <c r="G37" s="11" t="s">
        <v>26</v>
      </c>
      <c r="H37" s="11" t="s">
        <v>12</v>
      </c>
      <c r="I37" s="12" t="s">
        <v>38</v>
      </c>
      <c r="J37" s="20" t="s">
        <v>52</v>
      </c>
      <c r="K37" s="40">
        <v>1094.1</v>
      </c>
      <c r="L37" s="51">
        <v>556.2</v>
      </c>
      <c r="M37" s="52">
        <f>L37/K37*100</f>
        <v>50.836303811351804</v>
      </c>
      <c r="O37" s="72"/>
    </row>
    <row r="38" spans="3:15" ht="54.75" customHeight="1">
      <c r="C38" s="14" t="s">
        <v>32</v>
      </c>
      <c r="D38" s="14" t="s">
        <v>11</v>
      </c>
      <c r="E38" s="14" t="s">
        <v>36</v>
      </c>
      <c r="F38" s="14" t="s">
        <v>99</v>
      </c>
      <c r="G38" s="14" t="s">
        <v>10</v>
      </c>
      <c r="H38" s="14" t="s">
        <v>12</v>
      </c>
      <c r="I38" s="15" t="s">
        <v>38</v>
      </c>
      <c r="J38" s="17" t="s">
        <v>100</v>
      </c>
      <c r="K38" s="43">
        <f>K39</f>
        <v>0</v>
      </c>
      <c r="L38" s="63">
        <f>L39</f>
        <v>4.7</v>
      </c>
      <c r="M38" s="54">
        <v>0</v>
      </c>
      <c r="O38" s="72"/>
    </row>
    <row r="39" spans="3:15" ht="54.75" customHeight="1">
      <c r="C39" s="11" t="s">
        <v>32</v>
      </c>
      <c r="D39" s="11" t="s">
        <v>11</v>
      </c>
      <c r="E39" s="11" t="s">
        <v>36</v>
      </c>
      <c r="F39" s="11" t="s">
        <v>101</v>
      </c>
      <c r="G39" s="11" t="s">
        <v>26</v>
      </c>
      <c r="H39" s="11" t="s">
        <v>12</v>
      </c>
      <c r="I39" s="12" t="s">
        <v>38</v>
      </c>
      <c r="J39" s="20" t="s">
        <v>102</v>
      </c>
      <c r="K39" s="40">
        <v>0</v>
      </c>
      <c r="L39" s="51">
        <v>4.7</v>
      </c>
      <c r="M39" s="52">
        <v>0</v>
      </c>
      <c r="O39" s="72"/>
    </row>
    <row r="40" spans="3:15" ht="15">
      <c r="C40" s="64" t="s">
        <v>32</v>
      </c>
      <c r="D40" s="64" t="s">
        <v>11</v>
      </c>
      <c r="E40" s="64" t="s">
        <v>105</v>
      </c>
      <c r="F40" s="64" t="s">
        <v>9</v>
      </c>
      <c r="G40" s="64" t="s">
        <v>10</v>
      </c>
      <c r="H40" s="64" t="s">
        <v>12</v>
      </c>
      <c r="I40" s="65" t="s">
        <v>13</v>
      </c>
      <c r="J40" s="69" t="s">
        <v>106</v>
      </c>
      <c r="K40" s="66">
        <f>K41</f>
        <v>0</v>
      </c>
      <c r="L40" s="67">
        <f>L41</f>
        <v>1.4</v>
      </c>
      <c r="M40" s="68">
        <v>0</v>
      </c>
      <c r="O40" s="72"/>
    </row>
    <row r="41" spans="3:15" ht="54.75" customHeight="1">
      <c r="C41" s="14" t="s">
        <v>32</v>
      </c>
      <c r="D41" s="14" t="s">
        <v>11</v>
      </c>
      <c r="E41" s="14" t="s">
        <v>105</v>
      </c>
      <c r="F41" s="14" t="s">
        <v>16</v>
      </c>
      <c r="G41" s="14" t="s">
        <v>10</v>
      </c>
      <c r="H41" s="14" t="s">
        <v>12</v>
      </c>
      <c r="I41" s="15" t="s">
        <v>13</v>
      </c>
      <c r="J41" s="17" t="s">
        <v>107</v>
      </c>
      <c r="K41" s="43">
        <v>0</v>
      </c>
      <c r="L41" s="63">
        <f>L42</f>
        <v>1.4</v>
      </c>
      <c r="M41" s="54">
        <v>0</v>
      </c>
      <c r="O41" s="72"/>
    </row>
    <row r="42" spans="3:15" ht="54.75" customHeight="1">
      <c r="C42" s="11" t="s">
        <v>32</v>
      </c>
      <c r="D42" s="11" t="s">
        <v>11</v>
      </c>
      <c r="E42" s="11" t="s">
        <v>105</v>
      </c>
      <c r="F42" s="11" t="s">
        <v>108</v>
      </c>
      <c r="G42" s="11" t="s">
        <v>26</v>
      </c>
      <c r="H42" s="11" t="s">
        <v>12</v>
      </c>
      <c r="I42" s="12" t="s">
        <v>109</v>
      </c>
      <c r="J42" s="20" t="s">
        <v>110</v>
      </c>
      <c r="K42" s="40">
        <v>0</v>
      </c>
      <c r="L42" s="51">
        <v>1.4</v>
      </c>
      <c r="M42" s="52">
        <v>0</v>
      </c>
      <c r="O42" s="72"/>
    </row>
    <row r="43" spans="3:15" ht="15">
      <c r="C43" s="64" t="s">
        <v>32</v>
      </c>
      <c r="D43" s="64" t="s">
        <v>11</v>
      </c>
      <c r="E43" s="64" t="s">
        <v>112</v>
      </c>
      <c r="F43" s="64" t="s">
        <v>9</v>
      </c>
      <c r="G43" s="64" t="s">
        <v>10</v>
      </c>
      <c r="H43" s="64" t="s">
        <v>12</v>
      </c>
      <c r="I43" s="65" t="s">
        <v>13</v>
      </c>
      <c r="J43" s="69" t="s">
        <v>111</v>
      </c>
      <c r="K43" s="66">
        <f>K44</f>
        <v>0</v>
      </c>
      <c r="L43" s="67">
        <f>L44</f>
        <v>-0.2</v>
      </c>
      <c r="M43" s="68">
        <v>0</v>
      </c>
      <c r="O43" s="72"/>
    </row>
    <row r="44" spans="3:15" ht="15">
      <c r="C44" s="44" t="s">
        <v>32</v>
      </c>
      <c r="D44" s="44" t="s">
        <v>11</v>
      </c>
      <c r="E44" s="44" t="s">
        <v>112</v>
      </c>
      <c r="F44" s="44" t="s">
        <v>113</v>
      </c>
      <c r="G44" s="44" t="s">
        <v>10</v>
      </c>
      <c r="H44" s="44" t="s">
        <v>12</v>
      </c>
      <c r="I44" s="45" t="s">
        <v>114</v>
      </c>
      <c r="J44" s="46" t="s">
        <v>115</v>
      </c>
      <c r="K44" s="40">
        <v>0</v>
      </c>
      <c r="L44" s="70">
        <v>-0.2</v>
      </c>
      <c r="M44" s="71">
        <v>0</v>
      </c>
      <c r="O44" s="72"/>
    </row>
    <row r="45" spans="3:15" ht="15" customHeight="1">
      <c r="C45" s="6" t="s">
        <v>32</v>
      </c>
      <c r="D45" s="6" t="s">
        <v>42</v>
      </c>
      <c r="E45" s="6" t="s">
        <v>10</v>
      </c>
      <c r="F45" s="6" t="s">
        <v>9</v>
      </c>
      <c r="G45" s="6" t="s">
        <v>10</v>
      </c>
      <c r="H45" s="6" t="s">
        <v>12</v>
      </c>
      <c r="I45" s="5" t="s">
        <v>13</v>
      </c>
      <c r="J45" s="7" t="s">
        <v>43</v>
      </c>
      <c r="K45" s="37">
        <f>K46</f>
        <v>25036.399999999998</v>
      </c>
      <c r="L45" s="37">
        <f>L46</f>
        <v>13224.8</v>
      </c>
      <c r="M45" s="55">
        <f t="shared" si="0"/>
        <v>52.82229074467575</v>
      </c>
      <c r="O45" s="72"/>
    </row>
    <row r="46" spans="3:13" ht="15" customHeight="1">
      <c r="C46" s="8" t="s">
        <v>32</v>
      </c>
      <c r="D46" s="8" t="s">
        <v>42</v>
      </c>
      <c r="E46" s="8" t="s">
        <v>44</v>
      </c>
      <c r="F46" s="8" t="s">
        <v>9</v>
      </c>
      <c r="G46" s="8" t="s">
        <v>10</v>
      </c>
      <c r="H46" s="8" t="s">
        <v>12</v>
      </c>
      <c r="I46" s="9" t="s">
        <v>13</v>
      </c>
      <c r="J46" s="21" t="s">
        <v>45</v>
      </c>
      <c r="K46" s="38">
        <f>K47+K49+K53+K57</f>
        <v>25036.399999999998</v>
      </c>
      <c r="L46" s="38">
        <f>L47+L49+L53+L57</f>
        <v>13224.8</v>
      </c>
      <c r="M46" s="56">
        <f t="shared" si="0"/>
        <v>52.82229074467575</v>
      </c>
    </row>
    <row r="47" spans="3:13" ht="18.75" customHeight="1">
      <c r="C47" s="14" t="s">
        <v>32</v>
      </c>
      <c r="D47" s="14" t="s">
        <v>42</v>
      </c>
      <c r="E47" s="14" t="s">
        <v>44</v>
      </c>
      <c r="F47" s="14" t="s">
        <v>62</v>
      </c>
      <c r="G47" s="14" t="s">
        <v>10</v>
      </c>
      <c r="H47" s="14" t="s">
        <v>12</v>
      </c>
      <c r="I47" s="15" t="s">
        <v>76</v>
      </c>
      <c r="J47" s="32" t="s">
        <v>63</v>
      </c>
      <c r="K47" s="41">
        <f>K48</f>
        <v>20910</v>
      </c>
      <c r="L47" s="41">
        <f>L48</f>
        <v>10454.9</v>
      </c>
      <c r="M47" s="54">
        <f>L47/K47*100</f>
        <v>49.99952175992348</v>
      </c>
    </row>
    <row r="48" spans="3:13" ht="27.75" customHeight="1">
      <c r="C48" s="11" t="s">
        <v>32</v>
      </c>
      <c r="D48" s="11" t="s">
        <v>42</v>
      </c>
      <c r="E48" s="11" t="s">
        <v>44</v>
      </c>
      <c r="F48" s="11" t="s">
        <v>64</v>
      </c>
      <c r="G48" s="11" t="s">
        <v>26</v>
      </c>
      <c r="H48" s="11" t="s">
        <v>12</v>
      </c>
      <c r="I48" s="12" t="s">
        <v>76</v>
      </c>
      <c r="J48" s="31" t="s">
        <v>65</v>
      </c>
      <c r="K48" s="47">
        <v>20910</v>
      </c>
      <c r="L48" s="51">
        <v>10454.9</v>
      </c>
      <c r="M48" s="52">
        <f t="shared" si="0"/>
        <v>49.99952175992348</v>
      </c>
    </row>
    <row r="49" spans="3:13" ht="18" customHeight="1">
      <c r="C49" s="14" t="s">
        <v>32</v>
      </c>
      <c r="D49" s="14" t="s">
        <v>42</v>
      </c>
      <c r="E49" s="14" t="s">
        <v>44</v>
      </c>
      <c r="F49" s="14" t="s">
        <v>92</v>
      </c>
      <c r="G49" s="14" t="s">
        <v>10</v>
      </c>
      <c r="H49" s="14" t="s">
        <v>12</v>
      </c>
      <c r="I49" s="15" t="s">
        <v>76</v>
      </c>
      <c r="J49" s="22" t="s">
        <v>46</v>
      </c>
      <c r="K49" s="41">
        <f>SUM(K50:K52)</f>
        <v>502.29999999999995</v>
      </c>
      <c r="L49" s="41">
        <f>SUM(L50:L52)</f>
        <v>252.1</v>
      </c>
      <c r="M49" s="54">
        <f t="shared" si="0"/>
        <v>50.18913000199085</v>
      </c>
    </row>
    <row r="50" spans="3:13" ht="29.25" customHeight="1">
      <c r="C50" s="11" t="s">
        <v>32</v>
      </c>
      <c r="D50" s="11" t="s">
        <v>42</v>
      </c>
      <c r="E50" s="11" t="s">
        <v>44</v>
      </c>
      <c r="F50" s="11" t="s">
        <v>66</v>
      </c>
      <c r="G50" s="11" t="s">
        <v>26</v>
      </c>
      <c r="H50" s="11" t="s">
        <v>12</v>
      </c>
      <c r="I50" s="12" t="s">
        <v>76</v>
      </c>
      <c r="J50" s="13" t="s">
        <v>47</v>
      </c>
      <c r="K50" s="47">
        <v>34</v>
      </c>
      <c r="L50" s="51">
        <v>17</v>
      </c>
      <c r="M50" s="52">
        <f t="shared" si="0"/>
        <v>50</v>
      </c>
    </row>
    <row r="51" spans="3:13" ht="30.75" customHeight="1">
      <c r="C51" s="11" t="s">
        <v>32</v>
      </c>
      <c r="D51" s="11" t="s">
        <v>42</v>
      </c>
      <c r="E51" s="11" t="s">
        <v>44</v>
      </c>
      <c r="F51" s="11" t="s">
        <v>67</v>
      </c>
      <c r="G51" s="11" t="s">
        <v>26</v>
      </c>
      <c r="H51" s="11" t="s">
        <v>12</v>
      </c>
      <c r="I51" s="12" t="s">
        <v>76</v>
      </c>
      <c r="J51" s="13" t="s">
        <v>48</v>
      </c>
      <c r="K51" s="47">
        <v>466.4</v>
      </c>
      <c r="L51" s="51">
        <v>233.2</v>
      </c>
      <c r="M51" s="52">
        <f t="shared" si="0"/>
        <v>50</v>
      </c>
    </row>
    <row r="52" spans="3:13" ht="30.75" customHeight="1">
      <c r="C52" s="11" t="s">
        <v>32</v>
      </c>
      <c r="D52" s="11" t="s">
        <v>42</v>
      </c>
      <c r="E52" s="11" t="s">
        <v>44</v>
      </c>
      <c r="F52" s="11" t="s">
        <v>82</v>
      </c>
      <c r="G52" s="11" t="s">
        <v>26</v>
      </c>
      <c r="H52" s="11" t="s">
        <v>12</v>
      </c>
      <c r="I52" s="12" t="s">
        <v>76</v>
      </c>
      <c r="J52" s="13" t="s">
        <v>81</v>
      </c>
      <c r="K52" s="47">
        <v>1.9</v>
      </c>
      <c r="L52" s="51">
        <v>1.9</v>
      </c>
      <c r="M52" s="52">
        <f t="shared" si="0"/>
        <v>100</v>
      </c>
    </row>
    <row r="53" spans="3:13" ht="30.75" customHeight="1" hidden="1">
      <c r="C53" s="14" t="s">
        <v>32</v>
      </c>
      <c r="D53" s="14" t="s">
        <v>42</v>
      </c>
      <c r="E53" s="14" t="s">
        <v>90</v>
      </c>
      <c r="F53" s="14" t="s">
        <v>91</v>
      </c>
      <c r="G53" s="14" t="s">
        <v>10</v>
      </c>
      <c r="H53" s="14" t="s">
        <v>12</v>
      </c>
      <c r="I53" s="15" t="s">
        <v>76</v>
      </c>
      <c r="J53" s="17" t="s">
        <v>88</v>
      </c>
      <c r="K53" s="41">
        <v>0</v>
      </c>
      <c r="L53" s="51"/>
      <c r="M53" s="52" t="e">
        <f t="shared" si="0"/>
        <v>#DIV/0!</v>
      </c>
    </row>
    <row r="54" spans="3:13" ht="45.75" customHeight="1" hidden="1">
      <c r="C54" s="44" t="s">
        <v>32</v>
      </c>
      <c r="D54" s="44" t="s">
        <v>42</v>
      </c>
      <c r="E54" s="44" t="s">
        <v>90</v>
      </c>
      <c r="F54" s="44" t="s">
        <v>91</v>
      </c>
      <c r="G54" s="44" t="s">
        <v>26</v>
      </c>
      <c r="H54" s="44" t="s">
        <v>12</v>
      </c>
      <c r="I54" s="45" t="s">
        <v>76</v>
      </c>
      <c r="J54" s="46" t="s">
        <v>89</v>
      </c>
      <c r="K54" s="47"/>
      <c r="L54" s="51"/>
      <c r="M54" s="52" t="e">
        <f t="shared" si="0"/>
        <v>#DIV/0!</v>
      </c>
    </row>
    <row r="55" spans="3:13" ht="45.75" customHeight="1" hidden="1">
      <c r="C55" s="14" t="s">
        <v>32</v>
      </c>
      <c r="D55" s="14" t="s">
        <v>42</v>
      </c>
      <c r="E55" s="14" t="s">
        <v>90</v>
      </c>
      <c r="F55" s="14" t="s">
        <v>91</v>
      </c>
      <c r="G55" s="14" t="s">
        <v>10</v>
      </c>
      <c r="H55" s="14" t="s">
        <v>12</v>
      </c>
      <c r="I55" s="15" t="s">
        <v>76</v>
      </c>
      <c r="J55" s="17" t="s">
        <v>95</v>
      </c>
      <c r="K55" s="41"/>
      <c r="L55" s="51"/>
      <c r="M55" s="52" t="e">
        <f t="shared" si="0"/>
        <v>#DIV/0!</v>
      </c>
    </row>
    <row r="56" spans="3:13" ht="45.75" customHeight="1" hidden="1">
      <c r="C56" s="44" t="s">
        <v>32</v>
      </c>
      <c r="D56" s="44" t="s">
        <v>42</v>
      </c>
      <c r="E56" s="44" t="s">
        <v>94</v>
      </c>
      <c r="F56" s="44" t="s">
        <v>91</v>
      </c>
      <c r="G56" s="44" t="s">
        <v>26</v>
      </c>
      <c r="H56" s="44" t="s">
        <v>12</v>
      </c>
      <c r="I56" s="45" t="s">
        <v>76</v>
      </c>
      <c r="J56" s="46" t="s">
        <v>93</v>
      </c>
      <c r="K56" s="47"/>
      <c r="L56" s="51"/>
      <c r="M56" s="52" t="e">
        <f t="shared" si="0"/>
        <v>#DIV/0!</v>
      </c>
    </row>
    <row r="57" spans="3:13" ht="17.25" customHeight="1">
      <c r="C57" s="14" t="s">
        <v>32</v>
      </c>
      <c r="D57" s="14" t="s">
        <v>42</v>
      </c>
      <c r="E57" s="14" t="s">
        <v>44</v>
      </c>
      <c r="F57" s="14" t="s">
        <v>68</v>
      </c>
      <c r="G57" s="14" t="s">
        <v>10</v>
      </c>
      <c r="H57" s="14" t="s">
        <v>12</v>
      </c>
      <c r="I57" s="15" t="s">
        <v>76</v>
      </c>
      <c r="J57" s="17" t="s">
        <v>49</v>
      </c>
      <c r="K57" s="41">
        <f>K58</f>
        <v>3624.1</v>
      </c>
      <c r="L57" s="41">
        <f>L58</f>
        <v>2517.8</v>
      </c>
      <c r="M57" s="54">
        <f t="shared" si="0"/>
        <v>69.47380039182143</v>
      </c>
    </row>
    <row r="58" spans="3:13" ht="15">
      <c r="C58" s="11" t="s">
        <v>32</v>
      </c>
      <c r="D58" s="11" t="s">
        <v>42</v>
      </c>
      <c r="E58" s="11" t="s">
        <v>44</v>
      </c>
      <c r="F58" s="11" t="s">
        <v>69</v>
      </c>
      <c r="G58" s="11" t="s">
        <v>26</v>
      </c>
      <c r="H58" s="11" t="s">
        <v>12</v>
      </c>
      <c r="I58" s="12" t="s">
        <v>76</v>
      </c>
      <c r="J58" s="13" t="s">
        <v>50</v>
      </c>
      <c r="K58" s="47">
        <v>3624.1</v>
      </c>
      <c r="L58" s="51">
        <v>2517.8</v>
      </c>
      <c r="M58" s="52">
        <f t="shared" si="0"/>
        <v>69.47380039182143</v>
      </c>
    </row>
    <row r="59" spans="3:13" ht="15">
      <c r="C59" s="23"/>
      <c r="D59" s="23"/>
      <c r="E59" s="23"/>
      <c r="F59" s="23"/>
      <c r="G59" s="23"/>
      <c r="H59" s="23"/>
      <c r="I59" s="2"/>
      <c r="J59" s="24" t="s">
        <v>5</v>
      </c>
      <c r="K59" s="42">
        <f>K45+K12</f>
        <v>43570.8</v>
      </c>
      <c r="L59" s="42">
        <f>L45+L12</f>
        <v>23144.699999999997</v>
      </c>
      <c r="M59" s="61">
        <f t="shared" si="0"/>
        <v>53.11974992426119</v>
      </c>
    </row>
    <row r="60" ht="15">
      <c r="M60" s="53"/>
    </row>
  </sheetData>
  <sheetProtection/>
  <mergeCells count="6">
    <mergeCell ref="K4:M4"/>
    <mergeCell ref="C10:M10"/>
    <mergeCell ref="C11:I11"/>
    <mergeCell ref="I1:K1"/>
    <mergeCell ref="K2:M2"/>
    <mergeCell ref="K3:M3"/>
  </mergeCells>
  <printOptions/>
  <pageMargins left="1.062992125984252" right="0.2755905511811024" top="0.7480314960629921" bottom="0.7480314960629921" header="0" footer="0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2021-09-20T04:55:35Z</dcterms:modified>
  <cp:category/>
  <cp:version/>
  <cp:contentType/>
  <cp:contentStatus/>
</cp:coreProperties>
</file>