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760"/>
  </bookViews>
  <sheets>
    <sheet name="СРБ на год (КВСР)_2" sheetId="2" r:id="rId1"/>
  </sheets>
  <calcPr calcId="125725" refMode="R1C1"/>
</workbook>
</file>

<file path=xl/calcChain.xml><?xml version="1.0" encoding="utf-8"?>
<calcChain xmlns="http://schemas.openxmlformats.org/spreadsheetml/2006/main">
  <c r="T172" i="2"/>
  <c r="T173"/>
  <c r="T174"/>
  <c r="S174"/>
  <c r="S173" s="1"/>
  <c r="S172" s="1"/>
  <c r="S49"/>
  <c r="S115"/>
  <c r="S89"/>
  <c r="S82"/>
  <c r="T71"/>
  <c r="T72"/>
  <c r="T51"/>
  <c r="T50"/>
  <c r="S12"/>
  <c r="R65"/>
  <c r="T166"/>
  <c r="S165"/>
  <c r="S164" s="1"/>
  <c r="S163" s="1"/>
  <c r="S162" s="1"/>
  <c r="R165"/>
  <c r="R164" s="1"/>
  <c r="R163" s="1"/>
  <c r="R162" s="1"/>
  <c r="S118"/>
  <c r="R118"/>
  <c r="R95"/>
  <c r="R94" s="1"/>
  <c r="R93" s="1"/>
  <c r="R92" s="1"/>
  <c r="R91" s="1"/>
  <c r="R90" s="1"/>
  <c r="S71"/>
  <c r="S66" s="1"/>
  <c r="S65" s="1"/>
  <c r="S64" s="1"/>
  <c r="S63" s="1"/>
  <c r="R71"/>
  <c r="R47"/>
  <c r="S40"/>
  <c r="S39" s="1"/>
  <c r="S38" s="1"/>
  <c r="S37" s="1"/>
  <c r="R40"/>
  <c r="R39" s="1"/>
  <c r="R38" s="1"/>
  <c r="R37" s="1"/>
  <c r="S24"/>
  <c r="R24"/>
  <c r="T162" l="1"/>
  <c r="T165"/>
  <c r="T163"/>
  <c r="T164"/>
  <c r="T116" l="1"/>
  <c r="S117" l="1"/>
  <c r="R117"/>
  <c r="T120"/>
  <c r="S119"/>
  <c r="R119"/>
  <c r="T117" l="1"/>
  <c r="T118"/>
  <c r="T119"/>
  <c r="R67"/>
  <c r="S26"/>
  <c r="S23" s="1"/>
  <c r="R26"/>
  <c r="S158"/>
  <c r="S151"/>
  <c r="T171"/>
  <c r="S170"/>
  <c r="S169" s="1"/>
  <c r="S168" s="1"/>
  <c r="S167" s="1"/>
  <c r="R170"/>
  <c r="R169" s="1"/>
  <c r="R168" s="1"/>
  <c r="R167" s="1"/>
  <c r="T81"/>
  <c r="S80"/>
  <c r="S79" s="1"/>
  <c r="R80"/>
  <c r="R79" s="1"/>
  <c r="R78" s="1"/>
  <c r="T77"/>
  <c r="S76"/>
  <c r="R76"/>
  <c r="S74"/>
  <c r="R74"/>
  <c r="T75"/>
  <c r="S35"/>
  <c r="T18"/>
  <c r="T25"/>
  <c r="T27"/>
  <c r="T29"/>
  <c r="T36"/>
  <c r="T47"/>
  <c r="T48"/>
  <c r="T54"/>
  <c r="T58"/>
  <c r="T62"/>
  <c r="T68"/>
  <c r="T70"/>
  <c r="T88"/>
  <c r="T96"/>
  <c r="T102"/>
  <c r="T105"/>
  <c r="T113"/>
  <c r="T127"/>
  <c r="T134"/>
  <c r="T137"/>
  <c r="T144"/>
  <c r="T152"/>
  <c r="T159"/>
  <c r="T176"/>
  <c r="T184"/>
  <c r="T192"/>
  <c r="T193"/>
  <c r="R61"/>
  <c r="R60" s="1"/>
  <c r="R59" s="1"/>
  <c r="T167" l="1"/>
  <c r="R73"/>
  <c r="T169"/>
  <c r="S73"/>
  <c r="T170"/>
  <c r="T79"/>
  <c r="T80"/>
  <c r="T76"/>
  <c r="S78"/>
  <c r="T78" s="1"/>
  <c r="S34"/>
  <c r="S69"/>
  <c r="S33" l="1"/>
  <c r="S32" l="1"/>
  <c r="S183"/>
  <c r="R183"/>
  <c r="R182" s="1"/>
  <c r="R181" s="1"/>
  <c r="R180" s="1"/>
  <c r="R179" s="1"/>
  <c r="R178" s="1"/>
  <c r="S191"/>
  <c r="S175"/>
  <c r="S150"/>
  <c r="S143"/>
  <c r="S95"/>
  <c r="S101"/>
  <c r="S100" s="1"/>
  <c r="S104"/>
  <c r="S87"/>
  <c r="S57"/>
  <c r="S28"/>
  <c r="S112"/>
  <c r="S114"/>
  <c r="S126"/>
  <c r="R126"/>
  <c r="S46"/>
  <c r="R46"/>
  <c r="R45" s="1"/>
  <c r="R44" s="1"/>
  <c r="R43" s="1"/>
  <c r="R42" s="1"/>
  <c r="S61"/>
  <c r="S67"/>
  <c r="S133"/>
  <c r="S136"/>
  <c r="S53"/>
  <c r="S17"/>
  <c r="R124" l="1"/>
  <c r="R123" s="1"/>
  <c r="R125"/>
  <c r="S110"/>
  <c r="S30"/>
  <c r="S31"/>
  <c r="S94"/>
  <c r="T95"/>
  <c r="S60"/>
  <c r="T61"/>
  <c r="S157"/>
  <c r="S45"/>
  <c r="T46"/>
  <c r="S56"/>
  <c r="S103"/>
  <c r="S99" s="1"/>
  <c r="S190"/>
  <c r="S182"/>
  <c r="T183"/>
  <c r="S149"/>
  <c r="S142"/>
  <c r="S135"/>
  <c r="S132"/>
  <c r="S125"/>
  <c r="T126"/>
  <c r="S111"/>
  <c r="S86"/>
  <c r="S52"/>
  <c r="S16"/>
  <c r="R35"/>
  <c r="T35" s="1"/>
  <c r="R104"/>
  <c r="R103" s="1"/>
  <c r="R175"/>
  <c r="R174" s="1"/>
  <c r="R173" s="1"/>
  <c r="R172" s="1"/>
  <c r="R161" s="1"/>
  <c r="R160" s="1"/>
  <c r="S161" l="1"/>
  <c r="S160" s="1"/>
  <c r="T175"/>
  <c r="T104"/>
  <c r="S55"/>
  <c r="S59"/>
  <c r="T59" s="1"/>
  <c r="T60"/>
  <c r="S189"/>
  <c r="S93"/>
  <c r="T94"/>
  <c r="S44"/>
  <c r="T45"/>
  <c r="T103"/>
  <c r="S156"/>
  <c r="S181"/>
  <c r="T182"/>
  <c r="S148"/>
  <c r="S141"/>
  <c r="S131"/>
  <c r="S124"/>
  <c r="S123" s="1"/>
  <c r="T125"/>
  <c r="S85"/>
  <c r="S51"/>
  <c r="S22"/>
  <c r="S21" s="1"/>
  <c r="S15"/>
  <c r="S92" l="1"/>
  <c r="T93"/>
  <c r="S188"/>
  <c r="S155"/>
  <c r="S154" s="1"/>
  <c r="S153" s="1"/>
  <c r="S43"/>
  <c r="T44"/>
  <c r="S98"/>
  <c r="S180"/>
  <c r="T181"/>
  <c r="S147"/>
  <c r="S146" s="1"/>
  <c r="S140"/>
  <c r="S130"/>
  <c r="T124"/>
  <c r="S109"/>
  <c r="S84"/>
  <c r="S50"/>
  <c r="S20"/>
  <c r="S19" s="1"/>
  <c r="S11" s="1"/>
  <c r="S14"/>
  <c r="R115"/>
  <c r="T115" s="1"/>
  <c r="S42" l="1"/>
  <c r="T42" s="1"/>
  <c r="T43"/>
  <c r="S91"/>
  <c r="T92"/>
  <c r="S187"/>
  <c r="R114"/>
  <c r="T114" s="1"/>
  <c r="S97"/>
  <c r="S179"/>
  <c r="T180"/>
  <c r="S139"/>
  <c r="S129"/>
  <c r="S122"/>
  <c r="S108"/>
  <c r="S107" s="1"/>
  <c r="S106" s="1"/>
  <c r="S83"/>
  <c r="S13"/>
  <c r="R143"/>
  <c r="T179" l="1"/>
  <c r="S178"/>
  <c r="R142"/>
  <c r="T143"/>
  <c r="S90"/>
  <c r="T90" s="1"/>
  <c r="T91"/>
  <c r="S145"/>
  <c r="S194" s="1"/>
  <c r="S186"/>
  <c r="S138"/>
  <c r="S128"/>
  <c r="S121"/>
  <c r="R34"/>
  <c r="S185" l="1"/>
  <c r="T123"/>
  <c r="R122"/>
  <c r="R141"/>
  <c r="T142"/>
  <c r="R33"/>
  <c r="T34"/>
  <c r="S177"/>
  <c r="R32" l="1"/>
  <c r="R30" s="1"/>
  <c r="T33"/>
  <c r="R140"/>
  <c r="T141"/>
  <c r="T122"/>
  <c r="R121"/>
  <c r="T121" s="1"/>
  <c r="T67"/>
  <c r="R191"/>
  <c r="R53"/>
  <c r="T53" s="1"/>
  <c r="R52"/>
  <c r="R112"/>
  <c r="R28"/>
  <c r="T26"/>
  <c r="T24"/>
  <c r="R17"/>
  <c r="R158"/>
  <c r="R57"/>
  <c r="R69"/>
  <c r="R66" s="1"/>
  <c r="R101"/>
  <c r="R100" s="1"/>
  <c r="R99" s="1"/>
  <c r="R136"/>
  <c r="R133"/>
  <c r="R87"/>
  <c r="R151"/>
  <c r="T151" s="1"/>
  <c r="T191" l="1"/>
  <c r="R190"/>
  <c r="T112"/>
  <c r="R110"/>
  <c r="T101"/>
  <c r="T100"/>
  <c r="T28"/>
  <c r="R23"/>
  <c r="T69"/>
  <c r="R64"/>
  <c r="R132"/>
  <c r="T132" s="1"/>
  <c r="T133"/>
  <c r="R85"/>
  <c r="T87"/>
  <c r="R56"/>
  <c r="T57"/>
  <c r="R51"/>
  <c r="T52"/>
  <c r="R31"/>
  <c r="T31" s="1"/>
  <c r="T32"/>
  <c r="T30"/>
  <c r="T73"/>
  <c r="T74"/>
  <c r="R135"/>
  <c r="T135" s="1"/>
  <c r="T136"/>
  <c r="R16"/>
  <c r="T17"/>
  <c r="R139"/>
  <c r="T140"/>
  <c r="R157"/>
  <c r="T157" s="1"/>
  <c r="T158"/>
  <c r="T99"/>
  <c r="T168"/>
  <c r="R111"/>
  <c r="T111" s="1"/>
  <c r="R149"/>
  <c r="R156"/>
  <c r="R150"/>
  <c r="T150" s="1"/>
  <c r="R86"/>
  <c r="T86" s="1"/>
  <c r="R189" l="1"/>
  <c r="T190"/>
  <c r="R63"/>
  <c r="T66"/>
  <c r="R155"/>
  <c r="T156"/>
  <c r="R109"/>
  <c r="T109" s="1"/>
  <c r="T110"/>
  <c r="T161"/>
  <c r="R22"/>
  <c r="T23"/>
  <c r="R138"/>
  <c r="T138" s="1"/>
  <c r="T139"/>
  <c r="R55"/>
  <c r="R50" s="1"/>
  <c r="T56"/>
  <c r="R84"/>
  <c r="T85"/>
  <c r="R131"/>
  <c r="T131" s="1"/>
  <c r="R148"/>
  <c r="T149"/>
  <c r="R15"/>
  <c r="T16"/>
  <c r="R98"/>
  <c r="R188" l="1"/>
  <c r="T189"/>
  <c r="T155"/>
  <c r="R154"/>
  <c r="R130"/>
  <c r="R129" s="1"/>
  <c r="T65"/>
  <c r="R97"/>
  <c r="T98"/>
  <c r="T84"/>
  <c r="R83"/>
  <c r="R147"/>
  <c r="R146" s="1"/>
  <c r="T148"/>
  <c r="T160"/>
  <c r="R14"/>
  <c r="T15"/>
  <c r="T55"/>
  <c r="R21"/>
  <c r="R20" s="1"/>
  <c r="R19" s="1"/>
  <c r="T22"/>
  <c r="R108"/>
  <c r="R107" s="1"/>
  <c r="R187" l="1"/>
  <c r="T188"/>
  <c r="T153"/>
  <c r="R153"/>
  <c r="T130"/>
  <c r="T154"/>
  <c r="T147"/>
  <c r="T64"/>
  <c r="R128"/>
  <c r="R106" s="1"/>
  <c r="T129"/>
  <c r="T107"/>
  <c r="T108"/>
  <c r="R82"/>
  <c r="T82" s="1"/>
  <c r="T83"/>
  <c r="R89"/>
  <c r="T97"/>
  <c r="T21"/>
  <c r="T14"/>
  <c r="R13"/>
  <c r="R186" l="1"/>
  <c r="T187"/>
  <c r="T89"/>
  <c r="T128"/>
  <c r="T106"/>
  <c r="T20"/>
  <c r="T146"/>
  <c r="R145"/>
  <c r="T63"/>
  <c r="R49"/>
  <c r="T49" s="1"/>
  <c r="T13"/>
  <c r="R12"/>
  <c r="R185" l="1"/>
  <c r="T185" s="1"/>
  <c r="T186"/>
  <c r="T145"/>
  <c r="T19"/>
  <c r="R11"/>
  <c r="T178"/>
  <c r="R177"/>
  <c r="T12"/>
  <c r="T11" l="1"/>
  <c r="N194"/>
  <c r="T194" s="1"/>
  <c r="T177"/>
</calcChain>
</file>

<file path=xl/sharedStrings.xml><?xml version="1.0" encoding="utf-8"?>
<sst xmlns="http://schemas.openxmlformats.org/spreadsheetml/2006/main" count="409" uniqueCount="183">
  <si>
    <t xml:space="preserve"> </t>
  </si>
  <si>
    <t/>
  </si>
  <si>
    <t>540</t>
  </si>
  <si>
    <t>2517080</t>
  </si>
  <si>
    <t>Иные межбюджетные трансферты</t>
  </si>
  <si>
    <t>Межбюджетные трансферты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</si>
  <si>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</si>
  <si>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</si>
  <si>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</si>
  <si>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</si>
  <si>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</si>
  <si>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</si>
  <si>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</si>
  <si>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</si>
  <si>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Пенсионное обеспечение</t>
  </si>
  <si>
    <t>240</t>
  </si>
  <si>
    <t>Иные закупки товаров, работ и услуг для обеспечения государственных (муниципальных) нужд</t>
  </si>
  <si>
    <t>200</t>
  </si>
  <si>
    <t>Культура</t>
  </si>
  <si>
    <t>Благоустройство</t>
  </si>
  <si>
    <t>Жилищное хозяйство</t>
  </si>
  <si>
    <t>Услуги в области информационных технологий</t>
  </si>
  <si>
    <t>Связь и информатика</t>
  </si>
  <si>
    <t>Подпрограмма "Профилактика правонарушений"</t>
  </si>
  <si>
    <t>Органы юстиции</t>
  </si>
  <si>
    <t>120</t>
  </si>
  <si>
    <t>Расходы на выплаты персоналу государственных (муниципальных) органов</t>
  </si>
  <si>
    <t>Непрограммные расходы</t>
  </si>
  <si>
    <t>Мобилизационная и вневойсковая подготовка</t>
  </si>
  <si>
    <t>Резервные средства</t>
  </si>
  <si>
    <t>800</t>
  </si>
  <si>
    <t>Иные бюджетные ассигнования</t>
  </si>
  <si>
    <t>Другие общегосударственные вопросы</t>
  </si>
  <si>
    <t>Резервные фонды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</si>
  <si>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</si>
  <si>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</si>
  <si>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</si>
  <si>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</si>
  <si>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</si>
  <si>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ВР</t>
  </si>
  <si>
    <t>ЦСР</t>
  </si>
  <si>
    <t>ПР</t>
  </si>
  <si>
    <t>РЗ</t>
  </si>
  <si>
    <t>Наименование показателя</t>
  </si>
  <si>
    <t>тыс.руб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</si>
  <si>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</si>
  <si>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</si>
  <si>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</si>
  <si>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Глава муниципального образования</t>
  </si>
  <si>
    <t>Прочие расходы органов местного самоуправления</t>
  </si>
  <si>
    <t>Управление Резервным фондом</t>
  </si>
  <si>
    <t>Расходы на обеспечение деятельности (оказание услуг)муниципальных учреждений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</si>
  <si>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</si>
  <si>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</si>
  <si>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</si>
  <si>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10108D9300</t>
  </si>
  <si>
    <t>Основное мероприятие "Создание условий для деятельности народных дружин"</t>
  </si>
  <si>
    <t>Общеэкономические вопросы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</si>
  <si>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</si>
  <si>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</si>
  <si>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</si>
  <si>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Реализация мероприятий (в случае если не предусмотрено по обособленным направлениям расходов)</t>
  </si>
  <si>
    <t>0900000000</t>
  </si>
  <si>
    <t>Подпрограмма "Содействие проведению капитального ремонта многоквартирных домов"</t>
  </si>
  <si>
    <t>0920000000</t>
  </si>
  <si>
    <t xml:space="preserve">Основное  мероприятие «Управление  и содержание общего имущества многоквартирных домов» </t>
  </si>
  <si>
    <t>0920200000</t>
  </si>
  <si>
    <t>Подпрограмма "Обеспечение реализации муниципальной программы"</t>
  </si>
  <si>
    <t>0960000000</t>
  </si>
  <si>
    <t>Основное мероприятие "Разработка, утверждение, актуализация схем систем коммунальной инфраструктуры"</t>
  </si>
  <si>
    <t>0960300000</t>
  </si>
  <si>
    <t>0960399990</t>
  </si>
  <si>
    <t>2100000000</t>
  </si>
  <si>
    <t>Подпрограмма "Создание новых и обустройство существующих хозяйственных, детских, спортивных площадок"</t>
  </si>
  <si>
    <t>2120000000</t>
  </si>
  <si>
    <t>Основное мероприятие "Приобретение детских площадок"</t>
  </si>
  <si>
    <t>2120100000</t>
  </si>
  <si>
    <t>1700000000</t>
  </si>
  <si>
    <t>Основное мероприятие "Страхование муниципального имущества от случайных и непредвиденных событий"</t>
  </si>
  <si>
    <t>1700200000</t>
  </si>
  <si>
    <t>1700299990</t>
  </si>
  <si>
    <t>1700100000</t>
  </si>
  <si>
    <t>1700199990</t>
  </si>
  <si>
    <t>1800000000</t>
  </si>
  <si>
    <t>1810000000</t>
  </si>
  <si>
    <t>1810100000</t>
  </si>
  <si>
    <t>1810102400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</si>
  <si>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</si>
  <si>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0500000000</t>
  </si>
  <si>
    <t>0510000000</t>
  </si>
  <si>
    <t>0510100000</t>
  </si>
  <si>
    <t>0510185060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</si>
  <si>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</si>
  <si>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</si>
  <si>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</si>
  <si>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</si>
  <si>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</si>
  <si>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</si>
  <si>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2016-2020 годах"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</si>
  <si>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</si>
  <si>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</si>
  <si>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</si>
  <si>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</si>
  <si>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0920299990</t>
  </si>
  <si>
    <t>Обеспечение деятельности финансовых, налоговых и таможенных органов и органов (финансово-бюджетного) надзора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</si>
  <si>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</si>
  <si>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1810102040</t>
  </si>
  <si>
    <t>Другие вопросы в области национальной экономики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</si>
  <si>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</si>
  <si>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1810189020</t>
  </si>
  <si>
    <t>1010382300</t>
  </si>
  <si>
    <t>Субсидии для создания условий для деятельности народных дружин</t>
  </si>
  <si>
    <t xml:space="preserve">Расходы местного бюджета (в т.ч. поселения) на софинансирование программ </t>
  </si>
  <si>
    <t>1500000000</t>
  </si>
  <si>
    <t>Дорожное хозяйство (дорожные фонды)</t>
  </si>
  <si>
    <t>Муниципальная программа «Развитие транспортной системы сельского поселения Хулимсунт на 2016-2020 годы»</t>
  </si>
  <si>
    <t>Подпрограмма "Дорожное хозяйство"</t>
  </si>
  <si>
    <t>1540000000</t>
  </si>
  <si>
    <t>Основное мероприятие "Приобретение имущества в муниципальную собственность"</t>
  </si>
  <si>
    <t>1700400000</t>
  </si>
  <si>
    <t>1700499990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</si>
  <si>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</si>
  <si>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</si>
  <si>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"Защита населения и территорий от чрезвычайных ситуаций, обеспечение пожарной безопасности на территории муниципального образования сельское поселение Хулимсунт на 2014 – 2020 годы"</t>
  </si>
  <si>
    <t>1100000000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</si>
  <si>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</si>
  <si>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1110000000</t>
  </si>
  <si>
    <t>Основное мероприятие "Организация пропаганды и обучение населения в области гражданской обороны и чрезвычайных ситуаций"</t>
  </si>
  <si>
    <t>1110100000</t>
  </si>
  <si>
    <t>1110122020</t>
  </si>
  <si>
    <t>Основное мероприятие "Сохранность автомобильных дорог общего пользования местного значения"</t>
  </si>
  <si>
    <t>1540200000</t>
  </si>
  <si>
    <t>1540299990</t>
  </si>
  <si>
    <t>Коммунальное хозяйство</t>
  </si>
  <si>
    <t>Приложение 2</t>
  </si>
  <si>
    <t>Утверждено по бюджету</t>
  </si>
  <si>
    <t>Исполнено по бюджету</t>
  </si>
  <si>
    <t>Процент исполнения</t>
  </si>
  <si>
    <t>Муниципальная программа "Совершенствование муниципального управления в сельском поселении Хулимсунт на 2016-2018 годы"</t>
  </si>
  <si>
    <t>Муниципальная программа "Управление муниципальным имуществом в сельском поселении Хулимсунт на 2016-2018 годы"</t>
  </si>
  <si>
    <t>Муниципальная программа "Совершенствование муниципального управления в сельском поселении Хулимсунт на 2016-2018 годов"</t>
  </si>
  <si>
    <t>Муниципальная программа "Совершенствование муниципального управления в сельском поселении Хулимсунт на  2016-2018 годы"</t>
  </si>
  <si>
    <t>Муниципальная программа "Содействие занятости населения на территории сельского поселения Хулимсунт на 2016-2020 годы"</t>
  </si>
  <si>
    <t>Муниципальная программа «Информационное общество сельского поселения Хулимсунт на 2016-2018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</si>
  <si>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2020 годы"</t>
  </si>
  <si>
    <t>Муниципальная программа "Благоустройство территории сельского поселения Хулимсунт на 2016 год"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</si>
  <si>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</si>
  <si>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</si>
  <si>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</si>
  <si>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</si>
  <si>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</si>
  <si>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КИНЕМОТОГРАФИЯ</t>
  </si>
  <si>
    <t>СОЦИАЛЬНАЯ ПОЛИТИКА</t>
  </si>
  <si>
    <t>1810200000</t>
  </si>
  <si>
    <t>Основное мероприятие " Повышение профессионального уровня муниципальных служащих"</t>
  </si>
  <si>
    <t>1810202400</t>
  </si>
  <si>
    <t>10103S2300</t>
  </si>
  <si>
    <t>Расходы местного бюджета на софинансирование субсидии для создания условий для деятельности народных дружин</t>
  </si>
  <si>
    <t>05101S5060</t>
  </si>
  <si>
    <t>5000000000</t>
  </si>
  <si>
    <t>2120199990</t>
  </si>
  <si>
    <t>от 00.00.2017 № 000</t>
  </si>
  <si>
    <t>Основное мероприятие "Организация трудоустройства несовепшеннолетних граждан"</t>
  </si>
  <si>
    <t>0510200000</t>
  </si>
  <si>
    <t>0510299990</t>
  </si>
  <si>
    <t>Исполнение расходов по разделам, подразделам, целевым статьям (муниципальным программам сельского поселения Хулимсунт и непрграммным направлениям деятельности), группам (группам и подгруппам) видов расходов классификации расходов бюджета сельского поселения Хулимсунт за 1 квартал 2017 года</t>
  </si>
  <si>
    <t>5000200000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</si>
  <si>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 </t>
  </si>
  <si>
    <t>5000289020</t>
  </si>
  <si>
    <t>1810100590</t>
  </si>
  <si>
    <t>Подпрограмма "Обеспечение санитарного благополучия на территории сельского поселения"</t>
  </si>
  <si>
    <t>2110000000</t>
  </si>
  <si>
    <t>Основное мероприятие "Отлов бездомных животных, огораживание несанкционированной свалки"</t>
  </si>
  <si>
    <t>2110100000</t>
  </si>
  <si>
    <t>2110199990</t>
  </si>
  <si>
    <t>Подпрограмма "Благоустройство"</t>
  </si>
  <si>
    <t>Основное мероприятие "Благоустройство сельского поселения"</t>
  </si>
  <si>
    <t>2140000000</t>
  </si>
  <si>
    <t>2140100000</t>
  </si>
  <si>
    <t>2140199990</t>
  </si>
  <si>
    <t>2140199992</t>
  </si>
  <si>
    <t>1810199990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</si>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</sst>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7">
    <numFmt numFmtId="164" formatCode="#,##0.0;[Red]\-#,##0.0;0.0"/>
    <numFmt numFmtId="165" formatCode="000;;"/>
    <numFmt numFmtId="166" formatCode="0000000"/>
    <numFmt numFmtId="167" formatCode="00;;"/>
    <numFmt numFmtId="168" formatCode="000"/>
    <numFmt numFmtId="169" formatCode="0000"/>
    <numFmt numFmtId="170" formatCode="#,##0.0_ ;[Red]\-#,##0.0\ 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1" xfId="1" applyBorder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0" fontId="1" fillId="2" borderId="3" xfId="1" applyFill="1" applyBorder="1" applyProtection="1">
      <protection hidden="1"/>
    </xf>
    <xf numFmtId="0" fontId="3" fillId="2" borderId="3" xfId="1" applyNumberFormat="1" applyFont="1" applyFill="1" applyBorder="1" applyAlignment="1" applyProtection="1">
      <protection hidden="1"/>
    </xf>
    <xf numFmtId="49" fontId="4" fillId="0" borderId="0" xfId="1" applyNumberFormat="1" applyFont="1" applyFill="1" applyAlignment="1" applyProtection="1">
      <alignment horizontal="centerContinuous"/>
      <protection hidden="1"/>
    </xf>
    <xf numFmtId="49" fontId="1" fillId="0" borderId="0" xfId="1" applyNumberFormat="1" applyFont="1" applyFill="1" applyAlignment="1" applyProtection="1">
      <protection hidden="1"/>
    </xf>
    <xf numFmtId="49" fontId="3" fillId="2" borderId="3" xfId="1" applyNumberFormat="1" applyFont="1" applyFill="1" applyBorder="1" applyAlignment="1" applyProtection="1">
      <protection hidden="1"/>
    </xf>
    <xf numFmtId="49" fontId="1" fillId="0" borderId="0" xfId="1" applyNumberFormat="1" applyProtection="1">
      <protection hidden="1"/>
    </xf>
    <xf numFmtId="49" fontId="1" fillId="0" borderId="0" xfId="1" applyNumberFormat="1"/>
    <xf numFmtId="170" fontId="1" fillId="0" borderId="0" xfId="1" applyNumberFormat="1"/>
    <xf numFmtId="170" fontId="1" fillId="0" borderId="0" xfId="1" applyNumberFormat="1" applyBorder="1" applyProtection="1">
      <protection hidden="1"/>
    </xf>
    <xf numFmtId="0" fontId="1" fillId="0" borderId="0" xfId="1" applyBorder="1" applyProtection="1">
      <protection hidden="1"/>
    </xf>
    <xf numFmtId="49" fontId="1" fillId="0" borderId="0" xfId="1" applyNumberFormat="1" applyBorder="1" applyProtection="1">
      <protection hidden="1"/>
    </xf>
    <xf numFmtId="0" fontId="6" fillId="2" borderId="19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22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24" xfId="1" applyNumberFormat="1" applyFont="1" applyFill="1" applyBorder="1" applyAlignment="1" applyProtection="1">
      <alignment horizontal="center" vertical="center" wrapText="1"/>
      <protection hidden="1"/>
    </xf>
    <xf numFmtId="49" fontId="6" fillId="4" borderId="11" xfId="1" applyNumberFormat="1" applyFont="1" applyFill="1" applyBorder="1" applyAlignment="1" applyProtection="1">
      <alignment horizontal="center" vertical="center"/>
      <protection hidden="1"/>
    </xf>
    <xf numFmtId="165" fontId="6" fillId="4" borderId="12" xfId="1" applyNumberFormat="1" applyFont="1" applyFill="1" applyBorder="1" applyAlignment="1" applyProtection="1">
      <alignment horizontal="center" vertical="center"/>
      <protection hidden="1"/>
    </xf>
    <xf numFmtId="49" fontId="6" fillId="5" borderId="6" xfId="1" applyNumberFormat="1" applyFont="1" applyFill="1" applyBorder="1" applyAlignment="1" applyProtection="1">
      <alignment horizontal="center" vertical="center"/>
      <protection hidden="1"/>
    </xf>
    <xf numFmtId="165" fontId="6" fillId="5" borderId="7" xfId="1" applyNumberFormat="1" applyFont="1" applyFill="1" applyBorder="1" applyAlignment="1" applyProtection="1">
      <alignment horizontal="center" vertical="center"/>
      <protection hidden="1"/>
    </xf>
    <xf numFmtId="49" fontId="6" fillId="2" borderId="6" xfId="1" applyNumberFormat="1" applyFont="1" applyFill="1" applyBorder="1" applyAlignment="1" applyProtection="1">
      <alignment horizontal="center" vertical="center"/>
      <protection hidden="1"/>
    </xf>
    <xf numFmtId="165" fontId="6" fillId="2" borderId="7" xfId="1" applyNumberFormat="1" applyFont="1" applyFill="1" applyBorder="1" applyAlignment="1" applyProtection="1">
      <alignment horizontal="center" vertical="center"/>
      <protection hidden="1"/>
    </xf>
    <xf numFmtId="49" fontId="6" fillId="4" borderId="6" xfId="1" applyNumberFormat="1" applyFont="1" applyFill="1" applyBorder="1" applyAlignment="1" applyProtection="1">
      <alignment horizontal="center" vertical="center"/>
      <protection hidden="1"/>
    </xf>
    <xf numFmtId="165" fontId="6" fillId="4" borderId="7" xfId="1" applyNumberFormat="1" applyFont="1" applyFill="1" applyBorder="1" applyAlignment="1" applyProtection="1">
      <alignment horizontal="center" vertical="center"/>
      <protection hidden="1"/>
    </xf>
    <xf numFmtId="49" fontId="6" fillId="0" borderId="6" xfId="1" applyNumberFormat="1" applyFont="1" applyFill="1" applyBorder="1" applyAlignment="1" applyProtection="1">
      <alignment horizontal="center" vertical="center"/>
      <protection hidden="1"/>
    </xf>
    <xf numFmtId="0" fontId="6" fillId="2" borderId="4" xfId="1" applyNumberFormat="1" applyFont="1" applyFill="1" applyBorder="1" applyAlignment="1" applyProtection="1">
      <alignment horizontal="center" vertical="center"/>
      <protection hidden="1"/>
    </xf>
    <xf numFmtId="0" fontId="6" fillId="2" borderId="5" xfId="1" applyNumberFormat="1" applyFont="1" applyFill="1" applyBorder="1" applyAlignment="1" applyProtection="1">
      <alignment horizontal="center" vertical="center"/>
      <protection hidden="1"/>
    </xf>
    <xf numFmtId="49" fontId="6" fillId="2" borderId="5" xfId="1" applyNumberFormat="1" applyFont="1" applyFill="1" applyBorder="1" applyAlignment="1" applyProtection="1">
      <alignment horizontal="center" vertical="center"/>
      <protection hidden="1"/>
    </xf>
    <xf numFmtId="0" fontId="6" fillId="2" borderId="27" xfId="1" applyNumberFormat="1" applyFont="1" applyFill="1" applyBorder="1" applyAlignment="1" applyProtection="1">
      <alignment horizontal="left" vertical="center"/>
      <protection hidden="1"/>
    </xf>
    <xf numFmtId="0" fontId="6" fillId="2" borderId="0" xfId="1" applyNumberFormat="1" applyFont="1" applyFill="1" applyBorder="1" applyAlignment="1" applyProtection="1">
      <alignment horizontal="left" vertical="center"/>
      <protection hidden="1"/>
    </xf>
    <xf numFmtId="167" fontId="6" fillId="4" borderId="11" xfId="1" applyNumberFormat="1" applyFont="1" applyFill="1" applyBorder="1" applyAlignment="1" applyProtection="1">
      <alignment horizontal="center" vertical="center"/>
      <protection hidden="1"/>
    </xf>
    <xf numFmtId="164" fontId="6" fillId="4" borderId="11" xfId="1" applyNumberFormat="1" applyFont="1" applyFill="1" applyBorder="1" applyAlignment="1" applyProtection="1">
      <alignment horizontal="center" vertical="center"/>
      <protection hidden="1"/>
    </xf>
    <xf numFmtId="164" fontId="6" fillId="4" borderId="7" xfId="1" applyNumberFormat="1" applyFont="1" applyFill="1" applyBorder="1" applyAlignment="1" applyProtection="1">
      <alignment horizontal="center" vertical="center"/>
      <protection hidden="1"/>
    </xf>
    <xf numFmtId="167" fontId="6" fillId="5" borderId="6" xfId="1" applyNumberFormat="1" applyFont="1" applyFill="1" applyBorder="1" applyAlignment="1" applyProtection="1">
      <alignment horizontal="center" vertical="center"/>
      <protection hidden="1"/>
    </xf>
    <xf numFmtId="164" fontId="6" fillId="5" borderId="6" xfId="1" applyNumberFormat="1" applyFont="1" applyFill="1" applyBorder="1" applyAlignment="1" applyProtection="1">
      <alignment horizontal="center" vertical="center"/>
      <protection hidden="1"/>
    </xf>
    <xf numFmtId="164" fontId="6" fillId="5" borderId="7" xfId="1" applyNumberFormat="1" applyFont="1" applyFill="1" applyBorder="1" applyAlignment="1" applyProtection="1">
      <alignment horizontal="center" vertical="center"/>
      <protection hidden="1"/>
    </xf>
    <xf numFmtId="167" fontId="6" fillId="2" borderId="6" xfId="1" applyNumberFormat="1" applyFont="1" applyFill="1" applyBorder="1" applyAlignment="1" applyProtection="1">
      <alignment horizontal="center" vertical="center"/>
      <protection hidden="1"/>
    </xf>
    <xf numFmtId="164" fontId="6" fillId="2" borderId="6" xfId="1" applyNumberFormat="1" applyFont="1" applyFill="1" applyBorder="1" applyAlignment="1" applyProtection="1">
      <alignment horizontal="center" vertical="center"/>
      <protection hidden="1"/>
    </xf>
    <xf numFmtId="164" fontId="6" fillId="2" borderId="7" xfId="1" applyNumberFormat="1" applyFont="1" applyFill="1" applyBorder="1" applyAlignment="1" applyProtection="1">
      <alignment horizontal="center" vertical="center"/>
      <protection hidden="1"/>
    </xf>
    <xf numFmtId="164" fontId="6" fillId="0" borderId="6" xfId="1" applyNumberFormat="1" applyFont="1" applyFill="1" applyBorder="1" applyAlignment="1" applyProtection="1">
      <alignment horizontal="center" vertical="center"/>
      <protection hidden="1"/>
    </xf>
    <xf numFmtId="164" fontId="6" fillId="0" borderId="7" xfId="1" applyNumberFormat="1" applyFont="1" applyFill="1" applyBorder="1" applyAlignment="1" applyProtection="1">
      <alignment horizontal="center" vertical="center"/>
      <protection hidden="1"/>
    </xf>
    <xf numFmtId="167" fontId="6" fillId="4" borderId="6" xfId="1" applyNumberFormat="1" applyFont="1" applyFill="1" applyBorder="1" applyAlignment="1" applyProtection="1">
      <alignment horizontal="center" vertical="center"/>
      <protection hidden="1"/>
    </xf>
    <xf numFmtId="164" fontId="6" fillId="4" borderId="6" xfId="1" applyNumberFormat="1" applyFont="1" applyFill="1" applyBorder="1" applyAlignment="1" applyProtection="1">
      <alignment horizontal="center" vertical="center"/>
      <protection hidden="1"/>
    </xf>
    <xf numFmtId="0" fontId="6" fillId="2" borderId="0" xfId="1" applyNumberFormat="1" applyFont="1" applyFill="1" applyBorder="1" applyAlignment="1" applyProtection="1">
      <alignment horizontal="center" vertical="center"/>
      <protection hidden="1"/>
    </xf>
    <xf numFmtId="49" fontId="6" fillId="2" borderId="0" xfId="1" applyNumberFormat="1" applyFont="1" applyFill="1" applyBorder="1" applyAlignment="1" applyProtection="1">
      <alignment horizontal="center" vertical="center"/>
      <protection hidden="1"/>
    </xf>
    <xf numFmtId="164" fontId="6" fillId="2" borderId="10" xfId="1" applyNumberFormat="1" applyFont="1" applyFill="1" applyBorder="1" applyAlignment="1" applyProtection="1">
      <alignment horizontal="center" vertical="center"/>
      <protection hidden="1"/>
    </xf>
    <xf numFmtId="164" fontId="6" fillId="2" borderId="25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protection hidden="1"/>
    </xf>
    <xf numFmtId="170" fontId="5" fillId="2" borderId="26" xfId="1" applyNumberFormat="1" applyFont="1" applyFill="1" applyBorder="1" applyAlignment="1" applyProtection="1">
      <alignment horizontal="center" vertical="center"/>
      <protection hidden="1"/>
    </xf>
    <xf numFmtId="164" fontId="5" fillId="2" borderId="23" xfId="1" applyNumberFormat="1" applyFont="1" applyFill="1" applyBorder="1" applyAlignment="1" applyProtection="1">
      <alignment horizontal="center" vertical="center"/>
      <protection hidden="1"/>
    </xf>
    <xf numFmtId="167" fontId="5" fillId="2" borderId="6" xfId="1" applyNumberFormat="1" applyFont="1" applyFill="1" applyBorder="1" applyAlignment="1" applyProtection="1">
      <alignment horizontal="center" vertical="center"/>
      <protection hidden="1"/>
    </xf>
    <xf numFmtId="49" fontId="5" fillId="2" borderId="6" xfId="1" applyNumberFormat="1" applyFont="1" applyFill="1" applyBorder="1" applyAlignment="1" applyProtection="1">
      <alignment horizontal="center" vertical="center"/>
      <protection hidden="1"/>
    </xf>
    <xf numFmtId="165" fontId="5" fillId="2" borderId="7" xfId="1" applyNumberFormat="1" applyFont="1" applyFill="1" applyBorder="1" applyAlignment="1" applyProtection="1">
      <alignment horizontal="center" vertical="center"/>
      <protection hidden="1"/>
    </xf>
    <xf numFmtId="164" fontId="5" fillId="2" borderId="6" xfId="1" applyNumberFormat="1" applyFont="1" applyFill="1" applyBorder="1" applyAlignment="1" applyProtection="1">
      <alignment horizontal="center" vertical="center"/>
      <protection hidden="1"/>
    </xf>
    <xf numFmtId="164" fontId="5" fillId="2" borderId="7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/>
    <xf numFmtId="167" fontId="5" fillId="2" borderId="13" xfId="1" applyNumberFormat="1" applyFont="1" applyFill="1" applyBorder="1" applyAlignment="1" applyProtection="1">
      <alignment horizontal="center" vertical="center"/>
      <protection hidden="1"/>
    </xf>
    <xf numFmtId="164" fontId="6" fillId="3" borderId="6" xfId="1" applyNumberFormat="1" applyFont="1" applyFill="1" applyBorder="1" applyAlignment="1" applyProtection="1">
      <alignment horizontal="center" vertical="center"/>
      <protection hidden="1"/>
    </xf>
    <xf numFmtId="164" fontId="6" fillId="3" borderId="7" xfId="1" applyNumberFormat="1" applyFont="1" applyFill="1" applyBorder="1" applyAlignment="1" applyProtection="1">
      <alignment horizontal="center" vertical="center"/>
      <protection hidden="1"/>
    </xf>
    <xf numFmtId="170" fontId="1" fillId="0" borderId="0" xfId="1" applyNumberFormat="1" applyProtection="1">
      <protection hidden="1"/>
    </xf>
    <xf numFmtId="164" fontId="1" fillId="0" borderId="0" xfId="1" applyNumberFormat="1"/>
    <xf numFmtId="168" fontId="6" fillId="2" borderId="14" xfId="1" applyNumberFormat="1" applyFont="1" applyFill="1" applyBorder="1" applyAlignment="1" applyProtection="1">
      <alignment horizontal="left" vertical="center" wrapText="1"/>
      <protection hidden="1"/>
    </xf>
    <xf numFmtId="168" fontId="6" fillId="2" borderId="13" xfId="1" applyNumberFormat="1" applyFont="1" applyFill="1" applyBorder="1" applyAlignment="1" applyProtection="1">
      <alignment horizontal="left" vertical="center" wrapText="1"/>
      <protection hidden="1"/>
    </xf>
    <xf numFmtId="168" fontId="6" fillId="2" borderId="15" xfId="1" applyNumberFormat="1" applyFont="1" applyFill="1" applyBorder="1" applyAlignment="1" applyProtection="1">
      <alignment horizontal="left" vertical="center" wrapText="1"/>
      <protection hidden="1"/>
    </xf>
    <xf numFmtId="166" fontId="6" fillId="3" borderId="14" xfId="1" applyNumberFormat="1" applyFont="1" applyFill="1" applyBorder="1" applyAlignment="1" applyProtection="1">
      <alignment horizontal="left" vertical="center" wrapText="1"/>
      <protection hidden="1"/>
    </xf>
    <xf numFmtId="166" fontId="6" fillId="3" borderId="13" xfId="1" applyNumberFormat="1" applyFont="1" applyFill="1" applyBorder="1" applyAlignment="1" applyProtection="1">
      <alignment horizontal="left" vertical="center" wrapText="1"/>
      <protection hidden="1"/>
    </xf>
    <xf numFmtId="166" fontId="6" fillId="3" borderId="15" xfId="1" applyNumberFormat="1" applyFont="1" applyFill="1" applyBorder="1" applyAlignment="1" applyProtection="1">
      <alignment horizontal="left" vertical="center" wrapText="1"/>
      <protection hidden="1"/>
    </xf>
    <xf numFmtId="168" fontId="5" fillId="2" borderId="14" xfId="1" applyNumberFormat="1" applyFont="1" applyFill="1" applyBorder="1" applyAlignment="1" applyProtection="1">
      <alignment horizontal="left" vertical="center" wrapText="1"/>
      <protection hidden="1"/>
    </xf>
    <xf numFmtId="168" fontId="5" fillId="2" borderId="13" xfId="1" applyNumberFormat="1" applyFont="1" applyFill="1" applyBorder="1" applyAlignment="1" applyProtection="1">
      <alignment horizontal="left" vertical="center" wrapText="1"/>
      <protection hidden="1"/>
    </xf>
    <xf numFmtId="168" fontId="5" fillId="2" borderId="15" xfId="1" applyNumberFormat="1" applyFont="1" applyFill="1" applyBorder="1" applyAlignment="1" applyProtection="1">
      <alignment horizontal="left" vertical="center" wrapText="1"/>
      <protection hidden="1"/>
    </xf>
    <xf numFmtId="168" fontId="6" fillId="3" borderId="14" xfId="1" applyNumberFormat="1" applyFont="1" applyFill="1" applyBorder="1" applyAlignment="1" applyProtection="1">
      <alignment horizontal="left" vertical="center" wrapText="1"/>
      <protection hidden="1"/>
    </xf>
    <xf numFmtId="168" fontId="6" fillId="3" borderId="13" xfId="1" applyNumberFormat="1" applyFont="1" applyFill="1" applyBorder="1" applyAlignment="1" applyProtection="1">
      <alignment horizontal="left" vertical="center" wrapText="1"/>
      <protection hidden="1"/>
    </xf>
    <xf numFmtId="168" fontId="6" fillId="3" borderId="15" xfId="1" applyNumberFormat="1" applyFont="1" applyFill="1" applyBorder="1" applyAlignment="1" applyProtection="1">
      <alignment horizontal="left" vertical="center" wrapText="1"/>
      <protection hidden="1"/>
    </xf>
    <xf numFmtId="166" fontId="6" fillId="2" borderId="14" xfId="1" applyNumberFormat="1" applyFont="1" applyFill="1" applyBorder="1" applyAlignment="1" applyProtection="1">
      <alignment horizontal="left" vertical="center" wrapText="1"/>
      <protection hidden="1"/>
    </xf>
    <xf numFmtId="166" fontId="6" fillId="2" borderId="13" xfId="1" applyNumberFormat="1" applyFont="1" applyFill="1" applyBorder="1" applyAlignment="1" applyProtection="1">
      <alignment horizontal="left" vertical="center" wrapText="1"/>
      <protection hidden="1"/>
    </xf>
    <xf numFmtId="166" fontId="6" fillId="2" borderId="15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14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13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15" xfId="1" applyNumberFormat="1" applyFont="1" applyFill="1" applyBorder="1" applyAlignment="1" applyProtection="1">
      <alignment horizontal="left" vertical="center" wrapText="1"/>
      <protection hidden="1"/>
    </xf>
    <xf numFmtId="169" fontId="6" fillId="5" borderId="14" xfId="1" applyNumberFormat="1" applyFont="1" applyFill="1" applyBorder="1" applyAlignment="1" applyProtection="1">
      <alignment horizontal="left" vertical="center" wrapText="1"/>
      <protection hidden="1"/>
    </xf>
    <xf numFmtId="169" fontId="6" fillId="5" borderId="13" xfId="1" applyNumberFormat="1" applyFont="1" applyFill="1" applyBorder="1" applyAlignment="1" applyProtection="1">
      <alignment horizontal="left" vertical="center" wrapText="1"/>
      <protection hidden="1"/>
    </xf>
    <xf numFmtId="169" fontId="6" fillId="5" borderId="15" xfId="1" applyNumberFormat="1" applyFont="1" applyFill="1" applyBorder="1" applyAlignment="1" applyProtection="1">
      <alignment horizontal="left" vertical="center" wrapText="1"/>
      <protection hidden="1"/>
    </xf>
    <xf numFmtId="166" fontId="5" fillId="3" borderId="14" xfId="1" applyNumberFormat="1" applyFont="1" applyFill="1" applyBorder="1" applyAlignment="1" applyProtection="1">
      <alignment horizontal="left" vertical="center" wrapText="1"/>
      <protection hidden="1"/>
    </xf>
    <xf numFmtId="166" fontId="5" fillId="3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3" borderId="15" xfId="1" applyNumberFormat="1" applyFont="1" applyFill="1" applyBorder="1" applyAlignment="1" applyProtection="1">
      <alignment horizontal="left" vertical="center" wrapText="1"/>
      <protection hidden="1"/>
    </xf>
    <xf numFmtId="166" fontId="6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6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6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6" fillId="5" borderId="6" xfId="1" applyNumberFormat="1" applyFont="1" applyFill="1" applyBorder="1" applyAlignment="1" applyProtection="1">
      <alignment horizontal="left" vertical="center" wrapText="1"/>
      <protection hidden="1"/>
    </xf>
    <xf numFmtId="168" fontId="6" fillId="5" borderId="13" xfId="1" applyNumberFormat="1" applyFont="1" applyFill="1" applyBorder="1" applyAlignment="1" applyProtection="1">
      <alignment horizontal="left" vertical="center" wrapText="1"/>
      <protection hidden="1"/>
    </xf>
    <xf numFmtId="168" fontId="6" fillId="5" borderId="15" xfId="1" applyNumberFormat="1" applyFont="1" applyFill="1" applyBorder="1" applyAlignment="1" applyProtection="1">
      <alignment horizontal="left" vertical="center" wrapText="1"/>
      <protection hidden="1"/>
    </xf>
    <xf numFmtId="0" fontId="6" fillId="2" borderId="14" xfId="1" applyFont="1" applyFill="1" applyBorder="1" applyAlignment="1">
      <alignment horizontal="left" vertical="center"/>
    </xf>
    <xf numFmtId="0" fontId="6" fillId="2" borderId="13" xfId="1" applyFont="1" applyFill="1" applyBorder="1" applyAlignment="1">
      <alignment horizontal="left" vertical="center"/>
    </xf>
    <xf numFmtId="0" fontId="6" fillId="2" borderId="15" xfId="1" applyFont="1" applyFill="1" applyBorder="1" applyAlignment="1">
      <alignment horizontal="left" vertical="center"/>
    </xf>
    <xf numFmtId="168" fontId="6" fillId="3" borderId="14" xfId="1" applyNumberFormat="1" applyFont="1" applyFill="1" applyBorder="1" applyAlignment="1" applyProtection="1">
      <alignment wrapText="1"/>
      <protection hidden="1"/>
    </xf>
    <xf numFmtId="168" fontId="6" fillId="3" borderId="13" xfId="1" applyNumberFormat="1" applyFont="1" applyFill="1" applyBorder="1" applyAlignment="1" applyProtection="1">
      <alignment wrapText="1"/>
      <protection hidden="1"/>
    </xf>
    <xf numFmtId="168" fontId="6" fillId="3" borderId="15" xfId="1" applyNumberFormat="1" applyFont="1" applyFill="1" applyBorder="1" applyAlignment="1" applyProtection="1">
      <alignment wrapText="1"/>
      <protection hidden="1"/>
    </xf>
    <xf numFmtId="168" fontId="6" fillId="2" borderId="14" xfId="1" applyNumberFormat="1" applyFont="1" applyFill="1" applyBorder="1" applyAlignment="1" applyProtection="1">
      <alignment vertical="center" wrapText="1"/>
      <protection hidden="1"/>
    </xf>
    <xf numFmtId="168" fontId="6" fillId="2" borderId="13" xfId="1" applyNumberFormat="1" applyFont="1" applyFill="1" applyBorder="1" applyAlignment="1" applyProtection="1">
      <alignment vertical="center" wrapText="1"/>
      <protection hidden="1"/>
    </xf>
    <xf numFmtId="168" fontId="6" fillId="2" borderId="15" xfId="1" applyNumberFormat="1" applyFont="1" applyFill="1" applyBorder="1" applyAlignment="1" applyProtection="1">
      <alignment vertical="center" wrapText="1"/>
      <protection hidden="1"/>
    </xf>
    <xf numFmtId="168" fontId="5" fillId="3" borderId="8" xfId="1" applyNumberFormat="1" applyFont="1" applyFill="1" applyBorder="1" applyAlignment="1" applyProtection="1">
      <alignment horizontal="left" vertical="center" wrapText="1"/>
      <protection hidden="1"/>
    </xf>
    <xf numFmtId="168" fontId="5" fillId="3" borderId="9" xfId="1" applyNumberFormat="1" applyFont="1" applyFill="1" applyBorder="1" applyAlignment="1" applyProtection="1">
      <alignment horizontal="left" vertical="center" wrapText="1"/>
      <protection hidden="1"/>
    </xf>
    <xf numFmtId="168" fontId="5" fillId="3" borderId="21" xfId="1" applyNumberFormat="1" applyFont="1" applyFill="1" applyBorder="1" applyAlignment="1" applyProtection="1">
      <alignment horizontal="left" vertical="center" wrapText="1"/>
      <protection hidden="1"/>
    </xf>
    <xf numFmtId="170" fontId="5" fillId="2" borderId="19" xfId="1" applyNumberFormat="1" applyFont="1" applyFill="1" applyBorder="1" applyAlignment="1" applyProtection="1">
      <alignment horizontal="right" vertical="center"/>
      <protection hidden="1"/>
    </xf>
    <xf numFmtId="170" fontId="5" fillId="2" borderId="20" xfId="1" applyNumberFormat="1" applyFont="1" applyFill="1" applyBorder="1" applyAlignment="1" applyProtection="1">
      <alignment horizontal="right" vertical="center"/>
      <protection hidden="1"/>
    </xf>
    <xf numFmtId="170" fontId="5" fillId="2" borderId="28" xfId="1" applyNumberFormat="1" applyFont="1" applyFill="1" applyBorder="1" applyAlignment="1" applyProtection="1">
      <alignment horizontal="right" vertical="center"/>
      <protection hidden="1"/>
    </xf>
    <xf numFmtId="0" fontId="5" fillId="2" borderId="19" xfId="1" applyNumberFormat="1" applyFont="1" applyFill="1" applyBorder="1" applyAlignment="1" applyProtection="1">
      <alignment horizontal="left" vertical="center"/>
      <protection hidden="1"/>
    </xf>
    <xf numFmtId="0" fontId="5" fillId="2" borderId="20" xfId="1" applyNumberFormat="1" applyFont="1" applyFill="1" applyBorder="1" applyAlignment="1" applyProtection="1">
      <alignment horizontal="left" vertical="center"/>
      <protection hidden="1"/>
    </xf>
    <xf numFmtId="0" fontId="5" fillId="2" borderId="4" xfId="1" applyNumberFormat="1" applyFont="1" applyFill="1" applyBorder="1" applyAlignment="1" applyProtection="1">
      <alignment horizontal="left" vertical="center"/>
      <protection hidden="1"/>
    </xf>
    <xf numFmtId="0" fontId="1" fillId="0" borderId="0" xfId="1" applyFont="1" applyAlignment="1">
      <alignment horizontal="right"/>
    </xf>
    <xf numFmtId="0" fontId="1" fillId="0" borderId="0" xfId="1" applyAlignment="1">
      <alignment horizontal="right"/>
    </xf>
    <xf numFmtId="166" fontId="5" fillId="2" borderId="14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5" xfId="1" applyNumberFormat="1" applyFont="1" applyFill="1" applyBorder="1" applyAlignment="1" applyProtection="1">
      <alignment horizontal="left" vertical="center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169" fontId="5" fillId="4" borderId="16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17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18" xfId="1" applyNumberFormat="1" applyFont="1" applyFill="1" applyBorder="1" applyAlignment="1" applyProtection="1">
      <alignment horizontal="left" vertical="center" wrapText="1"/>
      <protection hidden="1"/>
    </xf>
    <xf numFmtId="169" fontId="6" fillId="2" borderId="14" xfId="1" applyNumberFormat="1" applyFont="1" applyFill="1" applyBorder="1" applyAlignment="1" applyProtection="1">
      <alignment horizontal="left" vertical="center" wrapText="1"/>
      <protection hidden="1"/>
    </xf>
    <xf numFmtId="169" fontId="6" fillId="2" borderId="13" xfId="1" applyNumberFormat="1" applyFont="1" applyFill="1" applyBorder="1" applyAlignment="1" applyProtection="1">
      <alignment horizontal="left" vertical="center" wrapText="1"/>
      <protection hidden="1"/>
    </xf>
    <xf numFmtId="169" fontId="6" fillId="2" borderId="15" xfId="1" applyNumberFormat="1" applyFont="1" applyFill="1" applyBorder="1" applyAlignment="1" applyProtection="1">
      <alignment horizontal="left" vertical="center" wrapText="1"/>
      <protection hidden="1"/>
    </xf>
    <xf numFmtId="168" fontId="6" fillId="5" borderId="14" xfId="1" applyNumberFormat="1" applyFont="1" applyFill="1" applyBorder="1" applyAlignment="1" applyProtection="1">
      <alignment horizontal="left" vertical="center" wrapText="1"/>
      <protection hidden="1"/>
    </xf>
    <xf numFmtId="169" fontId="6" fillId="3" borderId="14" xfId="1" applyNumberFormat="1" applyFont="1" applyFill="1" applyBorder="1" applyAlignment="1" applyProtection="1">
      <alignment horizontal="left" vertical="center" wrapText="1"/>
      <protection hidden="1"/>
    </xf>
    <xf numFmtId="169" fontId="6" fillId="3" borderId="13" xfId="1" applyNumberFormat="1" applyFont="1" applyFill="1" applyBorder="1" applyAlignment="1" applyProtection="1">
      <alignment horizontal="left" vertical="center" wrapText="1"/>
      <protection hidden="1"/>
    </xf>
    <xf numFmtId="169" fontId="6" fillId="3" borderId="15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14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13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15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5" xfId="1" applyNumberFormat="1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2"/>
  <sheetViews>
    <sheetView showGridLines="0" tabSelected="1" workbookViewId="0">
      <selection activeCell="B15" sqref="B15:M15"/>
    </sheetView>
  </sheetViews>
  <sheetFormatPr defaultRowHeight="12.75"/>
  <cols>
    <col min="1" max="1" width="9.28515625" style="1" customWidth="1"/>
    <col min="2" max="2" width="14" style="1" customWidth="1"/>
    <col min="3" max="3" width="6.85546875" style="1" customWidth="1"/>
    <col min="4" max="4" width="6.5703125" style="1" customWidth="1"/>
    <col min="5" max="5" width="5.85546875" style="1" customWidth="1"/>
    <col min="6" max="6" width="6.28515625" style="1" customWidth="1"/>
    <col min="7" max="7" width="6" style="1" customWidth="1"/>
    <col min="8" max="8" width="6.5703125" style="1" customWidth="1"/>
    <col min="9" max="9" width="5.140625" style="1" customWidth="1"/>
    <col min="10" max="10" width="3.140625" style="1" customWidth="1"/>
    <col min="11" max="11" width="3.85546875" style="1" customWidth="1"/>
    <col min="12" max="12" width="5.28515625" style="1" customWidth="1"/>
    <col min="13" max="13" width="29" style="1" customWidth="1"/>
    <col min="14" max="15" width="3.5703125" style="1" customWidth="1"/>
    <col min="16" max="16" width="11.140625" style="19" customWidth="1"/>
    <col min="17" max="17" width="4.85546875" style="1" customWidth="1"/>
    <col min="18" max="18" width="8.7109375" style="1" customWidth="1"/>
    <col min="19" max="19" width="10.42578125" style="1" customWidth="1"/>
    <col min="20" max="20" width="9.7109375" style="1" customWidth="1"/>
    <col min="21" max="16384" width="9.140625" style="1"/>
  </cols>
  <sheetData>
    <row r="1" spans="1:20">
      <c r="N1" s="120" t="s">
        <v>134</v>
      </c>
      <c r="O1" s="120"/>
      <c r="P1" s="120"/>
      <c r="Q1" s="120"/>
      <c r="R1" s="120"/>
      <c r="S1" s="120"/>
      <c r="T1" s="120"/>
    </row>
    <row r="2" spans="1:20">
      <c r="N2" s="121" t="s">
        <v>182</v>
      </c>
      <c r="O2" s="121"/>
      <c r="P2" s="121"/>
      <c r="Q2" s="121"/>
      <c r="R2" s="121"/>
      <c r="S2" s="121"/>
      <c r="T2" s="121"/>
    </row>
    <row r="3" spans="1:20">
      <c r="N3" s="121" t="s">
        <v>45</v>
      </c>
      <c r="O3" s="121"/>
      <c r="P3" s="121"/>
      <c r="Q3" s="121"/>
      <c r="R3" s="121"/>
      <c r="S3" s="121"/>
      <c r="T3" s="121"/>
    </row>
    <row r="4" spans="1:20">
      <c r="N4" s="121" t="s">
        <v>161</v>
      </c>
      <c r="O4" s="121"/>
      <c r="P4" s="121"/>
      <c r="Q4" s="121"/>
      <c r="R4" s="121"/>
      <c r="S4" s="121"/>
      <c r="T4" s="121"/>
    </row>
    <row r="6" spans="1:20" ht="58.5" customHeight="1">
      <c r="B6" s="11"/>
      <c r="C6" s="11"/>
      <c r="D6" s="11"/>
      <c r="E6" s="11"/>
      <c r="F6" s="125" t="s">
        <v>165</v>
      </c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1"/>
      <c r="R6" s="11"/>
      <c r="S6" s="11"/>
      <c r="T6" s="11"/>
    </row>
    <row r="7" spans="1:20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5"/>
      <c r="Q7" s="10"/>
      <c r="R7" s="10"/>
      <c r="S7" s="10"/>
      <c r="T7" s="10"/>
    </row>
    <row r="8" spans="1:20" ht="12.7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6"/>
      <c r="Q8" s="3"/>
      <c r="R8" s="9"/>
      <c r="S8" s="9"/>
      <c r="T8" s="9"/>
    </row>
    <row r="9" spans="1:20" ht="11.25" customHeight="1" thickBot="1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4"/>
      <c r="P9" s="17"/>
      <c r="Q9" s="14"/>
      <c r="S9" s="12"/>
      <c r="T9" s="12" t="s">
        <v>44</v>
      </c>
    </row>
    <row r="10" spans="1:20" ht="39" customHeight="1" thickBot="1">
      <c r="A10" s="8"/>
      <c r="B10" s="117" t="s">
        <v>43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/>
      <c r="N10" s="36" t="s">
        <v>42</v>
      </c>
      <c r="O10" s="37" t="s">
        <v>41</v>
      </c>
      <c r="P10" s="38" t="s">
        <v>40</v>
      </c>
      <c r="Q10" s="37" t="s">
        <v>39</v>
      </c>
      <c r="R10" s="24" t="s">
        <v>135</v>
      </c>
      <c r="S10" s="25" t="s">
        <v>136</v>
      </c>
      <c r="T10" s="26" t="s">
        <v>137</v>
      </c>
    </row>
    <row r="11" spans="1:20" ht="12.75" customHeight="1">
      <c r="A11" s="7"/>
      <c r="B11" s="126" t="s">
        <v>146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8"/>
      <c r="N11" s="41">
        <v>1</v>
      </c>
      <c r="O11" s="41">
        <v>0</v>
      </c>
      <c r="P11" s="27" t="s">
        <v>1</v>
      </c>
      <c r="Q11" s="28" t="s">
        <v>1</v>
      </c>
      <c r="R11" s="42">
        <f>R12+R19+R42+R49+R30</f>
        <v>36065.700000000004</v>
      </c>
      <c r="S11" s="42">
        <f>S12+S19+S42+S49+S30</f>
        <v>4303.8999999999996</v>
      </c>
      <c r="T11" s="43">
        <f>S11/R11*100</f>
        <v>11.93349914184391</v>
      </c>
    </row>
    <row r="12" spans="1:20" ht="21.75" customHeight="1">
      <c r="A12" s="7"/>
      <c r="B12" s="90" t="s">
        <v>38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2"/>
      <c r="N12" s="44">
        <v>1</v>
      </c>
      <c r="O12" s="44">
        <v>2</v>
      </c>
      <c r="P12" s="29" t="s">
        <v>1</v>
      </c>
      <c r="Q12" s="30" t="s">
        <v>1</v>
      </c>
      <c r="R12" s="45">
        <f>R13</f>
        <v>1710</v>
      </c>
      <c r="S12" s="45">
        <f>S13</f>
        <v>336.7</v>
      </c>
      <c r="T12" s="46">
        <f t="shared" ref="T12:T68" si="0">S12/R12*100</f>
        <v>19.690058479532162</v>
      </c>
    </row>
    <row r="13" spans="1:20" s="66" customFormat="1" ht="32.25" customHeight="1">
      <c r="A13" s="6"/>
      <c r="B13" s="122" t="s">
        <v>138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61">
        <v>1</v>
      </c>
      <c r="O13" s="61">
        <v>2</v>
      </c>
      <c r="P13" s="62">
        <v>1800000000</v>
      </c>
      <c r="Q13" s="63" t="s">
        <v>1</v>
      </c>
      <c r="R13" s="64">
        <f t="shared" ref="R13:R17" si="1">R14</f>
        <v>1710</v>
      </c>
      <c r="S13" s="65">
        <f>S14</f>
        <v>336.7</v>
      </c>
      <c r="T13" s="65">
        <f t="shared" si="0"/>
        <v>19.690058479532162</v>
      </c>
    </row>
    <row r="14" spans="1:20" ht="24" customHeight="1">
      <c r="A14" s="7"/>
      <c r="B14" s="84" t="s">
        <v>92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47">
        <v>1</v>
      </c>
      <c r="O14" s="47">
        <v>2</v>
      </c>
      <c r="P14" s="31">
        <v>1810000000</v>
      </c>
      <c r="Q14" s="32" t="s">
        <v>1</v>
      </c>
      <c r="R14" s="48">
        <f t="shared" si="1"/>
        <v>1710</v>
      </c>
      <c r="S14" s="49">
        <f>S15</f>
        <v>336.7</v>
      </c>
      <c r="T14" s="49">
        <f t="shared" si="0"/>
        <v>19.690058479532162</v>
      </c>
    </row>
    <row r="15" spans="1:20" ht="21.75" customHeight="1">
      <c r="A15" s="7"/>
      <c r="B15" s="84" t="s">
        <v>93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47">
        <v>1</v>
      </c>
      <c r="O15" s="47">
        <v>2</v>
      </c>
      <c r="P15" s="31">
        <v>1810100000</v>
      </c>
      <c r="Q15" s="32" t="s">
        <v>1</v>
      </c>
      <c r="R15" s="48">
        <f t="shared" si="1"/>
        <v>1710</v>
      </c>
      <c r="S15" s="49">
        <f t="shared" ref="S15:S17" si="2">S16</f>
        <v>336.7</v>
      </c>
      <c r="T15" s="49">
        <f t="shared" si="0"/>
        <v>19.690058479532162</v>
      </c>
    </row>
    <row r="16" spans="1:20" ht="53.25" customHeight="1">
      <c r="A16" s="7"/>
      <c r="B16" s="72" t="s">
        <v>48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  <c r="N16" s="47">
        <v>1</v>
      </c>
      <c r="O16" s="47">
        <v>2</v>
      </c>
      <c r="P16" s="31">
        <v>1810102030</v>
      </c>
      <c r="Q16" s="32"/>
      <c r="R16" s="48">
        <f t="shared" si="1"/>
        <v>1710</v>
      </c>
      <c r="S16" s="49">
        <f t="shared" si="2"/>
        <v>336.7</v>
      </c>
      <c r="T16" s="49">
        <f t="shared" si="0"/>
        <v>19.690058479532162</v>
      </c>
    </row>
    <row r="17" spans="1:20" ht="30" customHeight="1">
      <c r="A17" s="7"/>
      <c r="B17" s="72" t="s">
        <v>9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4"/>
      <c r="N17" s="47">
        <v>1</v>
      </c>
      <c r="O17" s="47">
        <v>2</v>
      </c>
      <c r="P17" s="31">
        <v>1810102030</v>
      </c>
      <c r="Q17" s="32">
        <v>100</v>
      </c>
      <c r="R17" s="48">
        <f t="shared" si="1"/>
        <v>1710</v>
      </c>
      <c r="S17" s="49">
        <f t="shared" si="2"/>
        <v>336.7</v>
      </c>
      <c r="T17" s="49">
        <f t="shared" si="0"/>
        <v>19.690058479532162</v>
      </c>
    </row>
    <row r="18" spans="1:20" ht="21.75" customHeight="1">
      <c r="A18" s="7"/>
      <c r="B18" s="72" t="s">
        <v>26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  <c r="N18" s="47">
        <v>1</v>
      </c>
      <c r="O18" s="47">
        <v>2</v>
      </c>
      <c r="P18" s="31">
        <v>1810102030</v>
      </c>
      <c r="Q18" s="32">
        <v>120</v>
      </c>
      <c r="R18" s="48">
        <v>1710</v>
      </c>
      <c r="S18" s="49">
        <v>336.7</v>
      </c>
      <c r="T18" s="49">
        <f t="shared" si="0"/>
        <v>19.690058479532162</v>
      </c>
    </row>
    <row r="19" spans="1:20" ht="42.75" customHeight="1">
      <c r="A19" s="7"/>
      <c r="B19" s="90" t="s">
        <v>37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  <c r="N19" s="44">
        <v>1</v>
      </c>
      <c r="O19" s="44">
        <v>4</v>
      </c>
      <c r="P19" s="29"/>
      <c r="Q19" s="30" t="s">
        <v>1</v>
      </c>
      <c r="R19" s="45">
        <f>R20</f>
        <v>13628.2</v>
      </c>
      <c r="S19" s="45">
        <f>S20</f>
        <v>2594.1999999999998</v>
      </c>
      <c r="T19" s="46">
        <f t="shared" si="0"/>
        <v>19.035529270189752</v>
      </c>
    </row>
    <row r="20" spans="1:20" s="66" customFormat="1" ht="32.25" customHeight="1">
      <c r="A20" s="6"/>
      <c r="B20" s="122" t="s">
        <v>140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61">
        <v>1</v>
      </c>
      <c r="O20" s="61">
        <v>4</v>
      </c>
      <c r="P20" s="62">
        <v>1800000000</v>
      </c>
      <c r="Q20" s="63" t="s">
        <v>1</v>
      </c>
      <c r="R20" s="64">
        <f>R21</f>
        <v>13628.2</v>
      </c>
      <c r="S20" s="65">
        <f>S21</f>
        <v>2594.1999999999998</v>
      </c>
      <c r="T20" s="65">
        <f t="shared" si="0"/>
        <v>19.035529270189752</v>
      </c>
    </row>
    <row r="21" spans="1:20" ht="21.75" customHeight="1">
      <c r="A21" s="7"/>
      <c r="B21" s="84" t="s">
        <v>92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6"/>
      <c r="N21" s="47">
        <v>1</v>
      </c>
      <c r="O21" s="47">
        <v>4</v>
      </c>
      <c r="P21" s="31">
        <v>1810000000</v>
      </c>
      <c r="Q21" s="32" t="s">
        <v>1</v>
      </c>
      <c r="R21" s="48">
        <f>R22</f>
        <v>13628.2</v>
      </c>
      <c r="S21" s="48">
        <f t="shared" ref="S21" si="3">S22</f>
        <v>2594.1999999999998</v>
      </c>
      <c r="T21" s="49">
        <f t="shared" si="0"/>
        <v>19.035529270189752</v>
      </c>
    </row>
    <row r="22" spans="1:20" ht="27" customHeight="1">
      <c r="A22" s="7"/>
      <c r="B22" s="96" t="s">
        <v>105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  <c r="N22" s="47">
        <v>1</v>
      </c>
      <c r="O22" s="47">
        <v>4</v>
      </c>
      <c r="P22" s="31" t="s">
        <v>85</v>
      </c>
      <c r="Q22" s="32" t="s">
        <v>1</v>
      </c>
      <c r="R22" s="48">
        <f t="shared" ref="R22:S22" si="4">R23</f>
        <v>13628.2</v>
      </c>
      <c r="S22" s="49">
        <f t="shared" si="4"/>
        <v>2594.1999999999998</v>
      </c>
      <c r="T22" s="49">
        <f t="shared" si="0"/>
        <v>19.035529270189752</v>
      </c>
    </row>
    <row r="23" spans="1:20" ht="16.5" customHeight="1">
      <c r="A23" s="7"/>
      <c r="B23" s="72" t="s">
        <v>36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  <c r="N23" s="47">
        <v>1</v>
      </c>
      <c r="O23" s="47">
        <v>4</v>
      </c>
      <c r="P23" s="31" t="s">
        <v>106</v>
      </c>
      <c r="Q23" s="32">
        <v>0</v>
      </c>
      <c r="R23" s="48">
        <f>R24+R26+R28</f>
        <v>13628.2</v>
      </c>
      <c r="S23" s="49">
        <f>S24+S26+S28</f>
        <v>2594.1999999999998</v>
      </c>
      <c r="T23" s="49">
        <f t="shared" si="0"/>
        <v>19.035529270189752</v>
      </c>
    </row>
    <row r="24" spans="1:20" ht="53.25" customHeight="1">
      <c r="A24" s="7"/>
      <c r="B24" s="72" t="s">
        <v>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  <c r="N24" s="47">
        <v>1</v>
      </c>
      <c r="O24" s="47">
        <v>4</v>
      </c>
      <c r="P24" s="31" t="s">
        <v>106</v>
      </c>
      <c r="Q24" s="32" t="s">
        <v>8</v>
      </c>
      <c r="R24" s="48">
        <f>R25</f>
        <v>13160</v>
      </c>
      <c r="S24" s="48">
        <f>S25</f>
        <v>2580.6</v>
      </c>
      <c r="T24" s="49">
        <f t="shared" si="0"/>
        <v>19.609422492401215</v>
      </c>
    </row>
    <row r="25" spans="1:20" ht="21.75" customHeight="1">
      <c r="A25" s="7"/>
      <c r="B25" s="72" t="s">
        <v>26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/>
      <c r="N25" s="47">
        <v>1</v>
      </c>
      <c r="O25" s="47">
        <v>4</v>
      </c>
      <c r="P25" s="31" t="s">
        <v>106</v>
      </c>
      <c r="Q25" s="32" t="s">
        <v>25</v>
      </c>
      <c r="R25" s="48">
        <v>13160</v>
      </c>
      <c r="S25" s="49">
        <v>2580.6</v>
      </c>
      <c r="T25" s="49">
        <f t="shared" si="0"/>
        <v>19.609422492401215</v>
      </c>
    </row>
    <row r="26" spans="1:20" ht="21.75" customHeight="1">
      <c r="A26" s="7"/>
      <c r="B26" s="81" t="s">
        <v>102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3"/>
      <c r="N26" s="47">
        <v>1</v>
      </c>
      <c r="O26" s="47">
        <v>4</v>
      </c>
      <c r="P26" s="31" t="s">
        <v>106</v>
      </c>
      <c r="Q26" s="32" t="s">
        <v>17</v>
      </c>
      <c r="R26" s="48">
        <f>R27</f>
        <v>418.2</v>
      </c>
      <c r="S26" s="48">
        <f>S27</f>
        <v>2.4</v>
      </c>
      <c r="T26" s="49">
        <f t="shared" si="0"/>
        <v>0.57388809182209477</v>
      </c>
    </row>
    <row r="27" spans="1:20" ht="21.75" customHeight="1">
      <c r="A27" s="7"/>
      <c r="B27" s="72" t="s">
        <v>16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47">
        <v>1</v>
      </c>
      <c r="O27" s="47">
        <v>4</v>
      </c>
      <c r="P27" s="31" t="s">
        <v>106</v>
      </c>
      <c r="Q27" s="32" t="s">
        <v>15</v>
      </c>
      <c r="R27" s="48">
        <v>418.2</v>
      </c>
      <c r="S27" s="69">
        <v>2.4</v>
      </c>
      <c r="T27" s="49">
        <f t="shared" si="0"/>
        <v>0.57388809182209477</v>
      </c>
    </row>
    <row r="28" spans="1:20" ht="12.75" customHeight="1">
      <c r="A28" s="7"/>
      <c r="B28" s="72" t="s">
        <v>31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4"/>
      <c r="N28" s="47">
        <v>1</v>
      </c>
      <c r="O28" s="47">
        <v>4</v>
      </c>
      <c r="P28" s="31" t="s">
        <v>106</v>
      </c>
      <c r="Q28" s="32" t="s">
        <v>30</v>
      </c>
      <c r="R28" s="48">
        <f>R29</f>
        <v>50</v>
      </c>
      <c r="S28" s="49">
        <f>S29</f>
        <v>11.2</v>
      </c>
      <c r="T28" s="49">
        <f t="shared" si="0"/>
        <v>22.4</v>
      </c>
    </row>
    <row r="29" spans="1:20" ht="12.75" customHeight="1">
      <c r="A29" s="7"/>
      <c r="B29" s="72" t="s">
        <v>35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47">
        <v>1</v>
      </c>
      <c r="O29" s="47">
        <v>4</v>
      </c>
      <c r="P29" s="31" t="s">
        <v>106</v>
      </c>
      <c r="Q29" s="32" t="s">
        <v>34</v>
      </c>
      <c r="R29" s="48">
        <v>50</v>
      </c>
      <c r="S29" s="49">
        <v>11.2</v>
      </c>
      <c r="T29" s="49">
        <f t="shared" si="0"/>
        <v>22.4</v>
      </c>
    </row>
    <row r="30" spans="1:20" ht="12.75" customHeight="1">
      <c r="A30" s="7"/>
      <c r="B30" s="132" t="s">
        <v>104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  <c r="N30" s="44">
        <v>1</v>
      </c>
      <c r="O30" s="44">
        <v>6</v>
      </c>
      <c r="P30" s="29"/>
      <c r="Q30" s="30"/>
      <c r="R30" s="45">
        <f>R32+R37</f>
        <v>11.4</v>
      </c>
      <c r="S30" s="45">
        <f>S32</f>
        <v>0</v>
      </c>
      <c r="T30" s="46">
        <f t="shared" si="0"/>
        <v>0</v>
      </c>
    </row>
    <row r="31" spans="1:20" s="66" customFormat="1" ht="12.75" customHeight="1">
      <c r="A31" s="6"/>
      <c r="B31" s="122" t="s">
        <v>138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61">
        <v>1</v>
      </c>
      <c r="O31" s="61">
        <v>6</v>
      </c>
      <c r="P31" s="62">
        <v>1800000000</v>
      </c>
      <c r="Q31" s="63" t="s">
        <v>1</v>
      </c>
      <c r="R31" s="64">
        <f t="shared" ref="R31:S34" si="5">R32</f>
        <v>0.6</v>
      </c>
      <c r="S31" s="64">
        <f t="shared" si="5"/>
        <v>0</v>
      </c>
      <c r="T31" s="65">
        <f t="shared" si="0"/>
        <v>0</v>
      </c>
    </row>
    <row r="32" spans="1:20" ht="12.75" customHeight="1">
      <c r="A32" s="7"/>
      <c r="B32" s="84" t="s">
        <v>92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6"/>
      <c r="N32" s="47">
        <v>1</v>
      </c>
      <c r="O32" s="47">
        <v>6</v>
      </c>
      <c r="P32" s="31">
        <v>1810000000</v>
      </c>
      <c r="Q32" s="32" t="s">
        <v>1</v>
      </c>
      <c r="R32" s="48">
        <f t="shared" si="5"/>
        <v>0.6</v>
      </c>
      <c r="S32" s="48">
        <f t="shared" si="5"/>
        <v>0</v>
      </c>
      <c r="T32" s="49">
        <f t="shared" si="0"/>
        <v>0</v>
      </c>
    </row>
    <row r="33" spans="1:20" ht="12.75" customHeight="1">
      <c r="A33" s="7"/>
      <c r="B33" s="96" t="s">
        <v>105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  <c r="N33" s="47">
        <v>1</v>
      </c>
      <c r="O33" s="47">
        <v>6</v>
      </c>
      <c r="P33" s="31" t="s">
        <v>85</v>
      </c>
      <c r="Q33" s="32" t="s">
        <v>1</v>
      </c>
      <c r="R33" s="48">
        <f t="shared" si="5"/>
        <v>0.6</v>
      </c>
      <c r="S33" s="48">
        <f t="shared" si="5"/>
        <v>0</v>
      </c>
      <c r="T33" s="49">
        <f t="shared" si="0"/>
        <v>0</v>
      </c>
    </row>
    <row r="34" spans="1:20" ht="12.75" customHeight="1">
      <c r="A34" s="7"/>
      <c r="B34" s="96" t="s">
        <v>87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47">
        <v>1</v>
      </c>
      <c r="O34" s="47">
        <v>6</v>
      </c>
      <c r="P34" s="31" t="s">
        <v>109</v>
      </c>
      <c r="Q34" s="32"/>
      <c r="R34" s="48">
        <f t="shared" si="5"/>
        <v>0.6</v>
      </c>
      <c r="S34" s="48">
        <f t="shared" si="5"/>
        <v>0</v>
      </c>
      <c r="T34" s="49">
        <f t="shared" si="0"/>
        <v>0</v>
      </c>
    </row>
    <row r="35" spans="1:20" ht="12.75" customHeight="1">
      <c r="A35" s="7"/>
      <c r="B35" s="72" t="s">
        <v>5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4"/>
      <c r="N35" s="47">
        <v>1</v>
      </c>
      <c r="O35" s="47">
        <v>6</v>
      </c>
      <c r="P35" s="31" t="s">
        <v>109</v>
      </c>
      <c r="Q35" s="32">
        <v>500</v>
      </c>
      <c r="R35" s="48">
        <f>R36</f>
        <v>0.6</v>
      </c>
      <c r="S35" s="48">
        <f>S36</f>
        <v>0</v>
      </c>
      <c r="T35" s="49">
        <f t="shared" si="0"/>
        <v>0</v>
      </c>
    </row>
    <row r="36" spans="1:20" ht="12.75" customHeight="1">
      <c r="A36" s="7"/>
      <c r="B36" s="72" t="s">
        <v>4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4"/>
      <c r="N36" s="47">
        <v>1</v>
      </c>
      <c r="O36" s="47">
        <v>6</v>
      </c>
      <c r="P36" s="31" t="s">
        <v>109</v>
      </c>
      <c r="Q36" s="32">
        <v>540</v>
      </c>
      <c r="R36" s="48">
        <v>0.6</v>
      </c>
      <c r="S36" s="49">
        <v>0</v>
      </c>
      <c r="T36" s="49">
        <f t="shared" si="0"/>
        <v>0</v>
      </c>
    </row>
    <row r="37" spans="1:20" ht="12.75" customHeight="1">
      <c r="A37" s="7"/>
      <c r="B37" s="132" t="s">
        <v>27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1"/>
      <c r="N37" s="44">
        <v>1</v>
      </c>
      <c r="O37" s="44">
        <v>6</v>
      </c>
      <c r="P37" s="29" t="s">
        <v>159</v>
      </c>
      <c r="Q37" s="30"/>
      <c r="R37" s="45">
        <f t="shared" ref="R37:S40" si="6">R38</f>
        <v>10.8</v>
      </c>
      <c r="S37" s="45">
        <f t="shared" si="6"/>
        <v>0</v>
      </c>
      <c r="T37" s="46"/>
    </row>
    <row r="38" spans="1:20" ht="12.75" customHeight="1">
      <c r="A38" s="7"/>
      <c r="B38" s="72" t="s">
        <v>97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4"/>
      <c r="N38" s="47">
        <v>1</v>
      </c>
      <c r="O38" s="47">
        <v>6</v>
      </c>
      <c r="P38" s="31" t="s">
        <v>166</v>
      </c>
      <c r="Q38" s="32"/>
      <c r="R38" s="48">
        <f t="shared" si="6"/>
        <v>10.8</v>
      </c>
      <c r="S38" s="48">
        <f t="shared" si="6"/>
        <v>0</v>
      </c>
      <c r="T38" s="49"/>
    </row>
    <row r="39" spans="1:20" ht="27" customHeight="1">
      <c r="A39" s="7"/>
      <c r="B39" s="72" t="s">
        <v>167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47">
        <v>1</v>
      </c>
      <c r="O39" s="47">
        <v>6</v>
      </c>
      <c r="P39" s="31" t="s">
        <v>168</v>
      </c>
      <c r="Q39" s="32"/>
      <c r="R39" s="48">
        <f t="shared" si="6"/>
        <v>10.8</v>
      </c>
      <c r="S39" s="48">
        <f t="shared" si="6"/>
        <v>0</v>
      </c>
      <c r="T39" s="49"/>
    </row>
    <row r="40" spans="1:20" ht="12.75" customHeight="1">
      <c r="A40" s="7"/>
      <c r="B40" s="72" t="s">
        <v>5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4"/>
      <c r="N40" s="47">
        <v>1</v>
      </c>
      <c r="O40" s="47">
        <v>6</v>
      </c>
      <c r="P40" s="31" t="s">
        <v>168</v>
      </c>
      <c r="Q40" s="32">
        <v>500</v>
      </c>
      <c r="R40" s="48">
        <f t="shared" si="6"/>
        <v>10.8</v>
      </c>
      <c r="S40" s="48">
        <f t="shared" si="6"/>
        <v>0</v>
      </c>
      <c r="T40" s="49"/>
    </row>
    <row r="41" spans="1:20" ht="12.75" customHeight="1">
      <c r="A41" s="7"/>
      <c r="B41" s="72" t="s">
        <v>4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4"/>
      <c r="N41" s="47">
        <v>1</v>
      </c>
      <c r="O41" s="47">
        <v>6</v>
      </c>
      <c r="P41" s="31" t="s">
        <v>168</v>
      </c>
      <c r="Q41" s="32">
        <v>540</v>
      </c>
      <c r="R41" s="48">
        <v>10.8</v>
      </c>
      <c r="S41" s="49"/>
      <c r="T41" s="49"/>
    </row>
    <row r="42" spans="1:20" ht="12.75" customHeight="1">
      <c r="A42" s="7"/>
      <c r="B42" s="90" t="s">
        <v>33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2"/>
      <c r="N42" s="44">
        <v>1</v>
      </c>
      <c r="O42" s="44">
        <v>11</v>
      </c>
      <c r="P42" s="29" t="s">
        <v>1</v>
      </c>
      <c r="Q42" s="30" t="s">
        <v>1</v>
      </c>
      <c r="R42" s="45">
        <f>R43</f>
        <v>10</v>
      </c>
      <c r="S42" s="46">
        <f>S43</f>
        <v>0</v>
      </c>
      <c r="T42" s="46">
        <f t="shared" si="0"/>
        <v>0</v>
      </c>
    </row>
    <row r="43" spans="1:20" s="66" customFormat="1" ht="12.75" customHeight="1">
      <c r="A43" s="6"/>
      <c r="B43" s="78" t="s">
        <v>123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0"/>
      <c r="N43" s="61">
        <v>1</v>
      </c>
      <c r="O43" s="61">
        <v>11</v>
      </c>
      <c r="P43" s="62" t="s">
        <v>124</v>
      </c>
      <c r="Q43" s="63"/>
      <c r="R43" s="64">
        <f t="shared" ref="R43:S46" si="7">R44</f>
        <v>10</v>
      </c>
      <c r="S43" s="65">
        <f t="shared" si="7"/>
        <v>0</v>
      </c>
      <c r="T43" s="65">
        <f t="shared" si="0"/>
        <v>0</v>
      </c>
    </row>
    <row r="44" spans="1:20" ht="12.75" customHeight="1">
      <c r="A44" s="7"/>
      <c r="B44" s="72" t="s">
        <v>125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47">
        <v>1</v>
      </c>
      <c r="O44" s="47">
        <v>11</v>
      </c>
      <c r="P44" s="31" t="s">
        <v>126</v>
      </c>
      <c r="Q44" s="32"/>
      <c r="R44" s="48">
        <f t="shared" si="7"/>
        <v>10</v>
      </c>
      <c r="S44" s="49">
        <f t="shared" si="7"/>
        <v>0</v>
      </c>
      <c r="T44" s="49">
        <f t="shared" si="0"/>
        <v>0</v>
      </c>
    </row>
    <row r="45" spans="1:20" ht="12.75" customHeight="1">
      <c r="A45" s="7"/>
      <c r="B45" s="72" t="s">
        <v>127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47">
        <v>1</v>
      </c>
      <c r="O45" s="47">
        <v>11</v>
      </c>
      <c r="P45" s="31" t="s">
        <v>128</v>
      </c>
      <c r="Q45" s="32"/>
      <c r="R45" s="48">
        <f t="shared" si="7"/>
        <v>10</v>
      </c>
      <c r="S45" s="49">
        <f t="shared" si="7"/>
        <v>0</v>
      </c>
      <c r="T45" s="49">
        <f t="shared" si="0"/>
        <v>0</v>
      </c>
    </row>
    <row r="46" spans="1:20" ht="12.75" customHeight="1">
      <c r="A46" s="7"/>
      <c r="B46" s="72" t="s">
        <v>50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47">
        <v>1</v>
      </c>
      <c r="O46" s="47">
        <v>11</v>
      </c>
      <c r="P46" s="31" t="s">
        <v>129</v>
      </c>
      <c r="Q46" s="32"/>
      <c r="R46" s="48">
        <f t="shared" si="7"/>
        <v>10</v>
      </c>
      <c r="S46" s="49">
        <f t="shared" si="7"/>
        <v>0</v>
      </c>
      <c r="T46" s="49">
        <f t="shared" si="0"/>
        <v>0</v>
      </c>
    </row>
    <row r="47" spans="1:20" ht="12.75" customHeight="1">
      <c r="A47" s="7"/>
      <c r="B47" s="72" t="s">
        <v>31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47">
        <v>1</v>
      </c>
      <c r="O47" s="47">
        <v>11</v>
      </c>
      <c r="P47" s="31" t="s">
        <v>129</v>
      </c>
      <c r="Q47" s="32">
        <v>800</v>
      </c>
      <c r="R47" s="48">
        <f>R48</f>
        <v>10</v>
      </c>
      <c r="S47" s="49">
        <v>0</v>
      </c>
      <c r="T47" s="49">
        <f t="shared" si="0"/>
        <v>0</v>
      </c>
    </row>
    <row r="48" spans="1:20" ht="12.75" customHeight="1">
      <c r="A48" s="7"/>
      <c r="B48" s="72" t="s">
        <v>29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4"/>
      <c r="N48" s="47">
        <v>1</v>
      </c>
      <c r="O48" s="47">
        <v>11</v>
      </c>
      <c r="P48" s="31" t="s">
        <v>129</v>
      </c>
      <c r="Q48" s="32">
        <v>870</v>
      </c>
      <c r="R48" s="48">
        <v>10</v>
      </c>
      <c r="S48" s="49">
        <v>0</v>
      </c>
      <c r="T48" s="49">
        <f t="shared" si="0"/>
        <v>0</v>
      </c>
    </row>
    <row r="49" spans="1:20" ht="12.75" customHeight="1">
      <c r="A49" s="7"/>
      <c r="B49" s="90" t="s">
        <v>32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2"/>
      <c r="N49" s="44">
        <v>1</v>
      </c>
      <c r="O49" s="44">
        <v>13</v>
      </c>
      <c r="P49" s="29" t="s">
        <v>1</v>
      </c>
      <c r="Q49" s="30" t="s">
        <v>1</v>
      </c>
      <c r="R49" s="45">
        <f>R63+R50</f>
        <v>20706.099999999999</v>
      </c>
      <c r="S49" s="45">
        <f>S63+S50</f>
        <v>1373</v>
      </c>
      <c r="T49" s="46">
        <f t="shared" si="0"/>
        <v>6.6308962093296193</v>
      </c>
    </row>
    <row r="50" spans="1:20" s="66" customFormat="1" ht="12.75" customHeight="1">
      <c r="A50" s="6"/>
      <c r="B50" s="136" t="s">
        <v>139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8"/>
      <c r="N50" s="61">
        <v>1</v>
      </c>
      <c r="O50" s="61">
        <v>13</v>
      </c>
      <c r="P50" s="62" t="s">
        <v>77</v>
      </c>
      <c r="Q50" s="63"/>
      <c r="R50" s="64">
        <f>R55+R51+R59</f>
        <v>10441.9</v>
      </c>
      <c r="S50" s="64">
        <f>S55+S51+S59</f>
        <v>5</v>
      </c>
      <c r="T50" s="65">
        <f>S50/R50*100</f>
        <v>4.7884005784387902E-2</v>
      </c>
    </row>
    <row r="51" spans="1:20" ht="22.5" customHeight="1">
      <c r="A51" s="7"/>
      <c r="B51" s="129" t="s">
        <v>94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1"/>
      <c r="N51" s="47">
        <v>1</v>
      </c>
      <c r="O51" s="47">
        <v>13</v>
      </c>
      <c r="P51" s="31" t="s">
        <v>81</v>
      </c>
      <c r="Q51" s="32"/>
      <c r="R51" s="48">
        <f>R52</f>
        <v>3489</v>
      </c>
      <c r="S51" s="49">
        <f>S52</f>
        <v>5</v>
      </c>
      <c r="T51" s="49">
        <f>S51/R51*100</f>
        <v>0.14330753797649756</v>
      </c>
    </row>
    <row r="52" spans="1:20" ht="12.75" customHeight="1">
      <c r="A52" s="7"/>
      <c r="B52" s="129" t="s">
        <v>61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1"/>
      <c r="N52" s="47">
        <v>1</v>
      </c>
      <c r="O52" s="47">
        <v>13</v>
      </c>
      <c r="P52" s="31" t="s">
        <v>82</v>
      </c>
      <c r="Q52" s="32"/>
      <c r="R52" s="48">
        <f>R54</f>
        <v>3489</v>
      </c>
      <c r="S52" s="49">
        <f>S53</f>
        <v>5</v>
      </c>
      <c r="T52" s="49">
        <f t="shared" si="0"/>
        <v>0.14330753797649756</v>
      </c>
    </row>
    <row r="53" spans="1:20" ht="12.75" customHeight="1">
      <c r="A53" s="7"/>
      <c r="B53" s="133" t="s">
        <v>102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5"/>
      <c r="N53" s="47">
        <v>1</v>
      </c>
      <c r="O53" s="47">
        <v>13</v>
      </c>
      <c r="P53" s="31" t="s">
        <v>82</v>
      </c>
      <c r="Q53" s="32">
        <v>200</v>
      </c>
      <c r="R53" s="48">
        <f>R54</f>
        <v>3489</v>
      </c>
      <c r="S53" s="49">
        <f>S54</f>
        <v>5</v>
      </c>
      <c r="T53" s="49">
        <f t="shared" si="0"/>
        <v>0.14330753797649756</v>
      </c>
    </row>
    <row r="54" spans="1:20" ht="12.75" customHeight="1">
      <c r="A54" s="7"/>
      <c r="B54" s="129" t="s">
        <v>16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1"/>
      <c r="N54" s="47">
        <v>1</v>
      </c>
      <c r="O54" s="47">
        <v>13</v>
      </c>
      <c r="P54" s="31" t="s">
        <v>82</v>
      </c>
      <c r="Q54" s="32">
        <v>240</v>
      </c>
      <c r="R54" s="50">
        <v>3489</v>
      </c>
      <c r="S54" s="51">
        <v>5</v>
      </c>
      <c r="T54" s="49">
        <f t="shared" si="0"/>
        <v>0.14330753797649756</v>
      </c>
    </row>
    <row r="55" spans="1:20" ht="12.75" customHeight="1">
      <c r="A55" s="7"/>
      <c r="B55" s="129" t="s">
        <v>78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1"/>
      <c r="N55" s="47">
        <v>1</v>
      </c>
      <c r="O55" s="47">
        <v>13</v>
      </c>
      <c r="P55" s="31" t="s">
        <v>79</v>
      </c>
      <c r="Q55" s="32"/>
      <c r="R55" s="48">
        <f t="shared" ref="R55:S57" si="8">R56</f>
        <v>212</v>
      </c>
      <c r="S55" s="49">
        <f t="shared" si="8"/>
        <v>0</v>
      </c>
      <c r="T55" s="49">
        <f t="shared" si="0"/>
        <v>0</v>
      </c>
    </row>
    <row r="56" spans="1:20" ht="12.75" customHeight="1">
      <c r="A56" s="7"/>
      <c r="B56" s="129" t="s">
        <v>61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1"/>
      <c r="N56" s="47">
        <v>1</v>
      </c>
      <c r="O56" s="47">
        <v>13</v>
      </c>
      <c r="P56" s="31" t="s">
        <v>80</v>
      </c>
      <c r="Q56" s="32"/>
      <c r="R56" s="48">
        <f t="shared" si="8"/>
        <v>212</v>
      </c>
      <c r="S56" s="49">
        <f t="shared" si="8"/>
        <v>0</v>
      </c>
      <c r="T56" s="49">
        <f t="shared" si="0"/>
        <v>0</v>
      </c>
    </row>
    <row r="57" spans="1:20" ht="12.75" customHeight="1">
      <c r="A57" s="7"/>
      <c r="B57" s="133" t="s">
        <v>102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5"/>
      <c r="N57" s="47">
        <v>1</v>
      </c>
      <c r="O57" s="47">
        <v>13</v>
      </c>
      <c r="P57" s="31" t="s">
        <v>80</v>
      </c>
      <c r="Q57" s="32">
        <v>200</v>
      </c>
      <c r="R57" s="48">
        <f t="shared" si="8"/>
        <v>212</v>
      </c>
      <c r="S57" s="49">
        <f t="shared" si="8"/>
        <v>0</v>
      </c>
      <c r="T57" s="49">
        <f t="shared" si="0"/>
        <v>0</v>
      </c>
    </row>
    <row r="58" spans="1:20" ht="12.75" customHeight="1">
      <c r="A58" s="7"/>
      <c r="B58" s="129" t="s">
        <v>16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1"/>
      <c r="N58" s="47">
        <v>1</v>
      </c>
      <c r="O58" s="47">
        <v>13</v>
      </c>
      <c r="P58" s="31" t="s">
        <v>80</v>
      </c>
      <c r="Q58" s="32">
        <v>240</v>
      </c>
      <c r="R58" s="50">
        <v>212</v>
      </c>
      <c r="S58" s="51">
        <v>0</v>
      </c>
      <c r="T58" s="49">
        <f t="shared" si="0"/>
        <v>0</v>
      </c>
    </row>
    <row r="59" spans="1:20" ht="12.75" customHeight="1">
      <c r="A59" s="7"/>
      <c r="B59" s="129" t="s">
        <v>118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1"/>
      <c r="N59" s="47">
        <v>1</v>
      </c>
      <c r="O59" s="47">
        <v>13</v>
      </c>
      <c r="P59" s="31" t="s">
        <v>119</v>
      </c>
      <c r="Q59" s="32"/>
      <c r="R59" s="50">
        <f>R60</f>
        <v>6740.9</v>
      </c>
      <c r="S59" s="51">
        <f t="shared" ref="S59:S61" si="9">S60</f>
        <v>0</v>
      </c>
      <c r="T59" s="49">
        <f t="shared" si="0"/>
        <v>0</v>
      </c>
    </row>
    <row r="60" spans="1:20" ht="12.75" customHeight="1">
      <c r="A60" s="7"/>
      <c r="B60" s="129" t="s">
        <v>61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1"/>
      <c r="N60" s="47">
        <v>1</v>
      </c>
      <c r="O60" s="47">
        <v>13</v>
      </c>
      <c r="P60" s="31" t="s">
        <v>120</v>
      </c>
      <c r="Q60" s="32"/>
      <c r="R60" s="50">
        <f>R61</f>
        <v>6740.9</v>
      </c>
      <c r="S60" s="51">
        <f t="shared" si="9"/>
        <v>0</v>
      </c>
      <c r="T60" s="49">
        <f t="shared" si="0"/>
        <v>0</v>
      </c>
    </row>
    <row r="61" spans="1:20" ht="12.75" customHeight="1">
      <c r="A61" s="7"/>
      <c r="B61" s="129" t="s">
        <v>121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1"/>
      <c r="N61" s="47">
        <v>1</v>
      </c>
      <c r="O61" s="47">
        <v>13</v>
      </c>
      <c r="P61" s="31" t="s">
        <v>120</v>
      </c>
      <c r="Q61" s="32">
        <v>400</v>
      </c>
      <c r="R61" s="50">
        <f>R62</f>
        <v>6740.9</v>
      </c>
      <c r="S61" s="51">
        <f t="shared" si="9"/>
        <v>0</v>
      </c>
      <c r="T61" s="49">
        <f t="shared" si="0"/>
        <v>0</v>
      </c>
    </row>
    <row r="62" spans="1:20" ht="12.75" customHeight="1">
      <c r="A62" s="7"/>
      <c r="B62" s="129" t="s">
        <v>122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1"/>
      <c r="N62" s="47">
        <v>1</v>
      </c>
      <c r="O62" s="47">
        <v>13</v>
      </c>
      <c r="P62" s="31" t="s">
        <v>120</v>
      </c>
      <c r="Q62" s="32">
        <v>410</v>
      </c>
      <c r="R62" s="50">
        <v>6740.9</v>
      </c>
      <c r="S62" s="51">
        <v>0</v>
      </c>
      <c r="T62" s="49">
        <f t="shared" si="0"/>
        <v>0</v>
      </c>
    </row>
    <row r="63" spans="1:20" s="66" customFormat="1" ht="32.25" customHeight="1">
      <c r="A63" s="6"/>
      <c r="B63" s="93" t="s">
        <v>141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5"/>
      <c r="N63" s="61">
        <v>1</v>
      </c>
      <c r="O63" s="61">
        <v>13</v>
      </c>
      <c r="P63" s="62">
        <v>1800000000</v>
      </c>
      <c r="Q63" s="63" t="s">
        <v>1</v>
      </c>
      <c r="R63" s="64">
        <f>R64</f>
        <v>10264.200000000001</v>
      </c>
      <c r="S63" s="64">
        <f>S64</f>
        <v>1368</v>
      </c>
      <c r="T63" s="65">
        <f t="shared" si="0"/>
        <v>13.327877477056175</v>
      </c>
    </row>
    <row r="64" spans="1:20" ht="21.75" customHeight="1">
      <c r="A64" s="7"/>
      <c r="B64" s="84" t="s">
        <v>95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6"/>
      <c r="N64" s="47">
        <v>1</v>
      </c>
      <c r="O64" s="47">
        <v>13</v>
      </c>
      <c r="P64" s="31">
        <v>1810000000</v>
      </c>
      <c r="Q64" s="32" t="s">
        <v>1</v>
      </c>
      <c r="R64" s="48">
        <f>R65+R78</f>
        <v>10264.200000000001</v>
      </c>
      <c r="S64" s="48">
        <f>S65+S78</f>
        <v>1368</v>
      </c>
      <c r="T64" s="49">
        <f t="shared" si="0"/>
        <v>13.327877477056175</v>
      </c>
    </row>
    <row r="65" spans="1:20" ht="42.75" customHeight="1">
      <c r="A65" s="7"/>
      <c r="B65" s="84" t="s">
        <v>96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47">
        <v>1</v>
      </c>
      <c r="O65" s="47">
        <v>13</v>
      </c>
      <c r="P65" s="31">
        <v>1810100000</v>
      </c>
      <c r="Q65" s="32" t="s">
        <v>1</v>
      </c>
      <c r="R65" s="48">
        <f>R66+R73</f>
        <v>10220.200000000001</v>
      </c>
      <c r="S65" s="48">
        <f>S66+S73</f>
        <v>1368</v>
      </c>
      <c r="T65" s="49">
        <f t="shared" si="0"/>
        <v>13.385256648597874</v>
      </c>
    </row>
    <row r="66" spans="1:20" ht="53.25" customHeight="1">
      <c r="A66" s="7"/>
      <c r="B66" s="72" t="s">
        <v>51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4"/>
      <c r="N66" s="47">
        <v>1</v>
      </c>
      <c r="O66" s="47">
        <v>13</v>
      </c>
      <c r="P66" s="31">
        <v>1810100590</v>
      </c>
      <c r="Q66" s="32"/>
      <c r="R66" s="48">
        <f>R67+R69+R71</f>
        <v>8425.2000000000007</v>
      </c>
      <c r="S66" s="48">
        <f>S67+S69+S71</f>
        <v>1354.3</v>
      </c>
      <c r="T66" s="49">
        <f t="shared" si="0"/>
        <v>16.07439586003893</v>
      </c>
    </row>
    <row r="67" spans="1:20" ht="53.25" customHeight="1">
      <c r="A67" s="7"/>
      <c r="B67" s="72" t="s">
        <v>9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4"/>
      <c r="N67" s="47">
        <v>1</v>
      </c>
      <c r="O67" s="47">
        <v>13</v>
      </c>
      <c r="P67" s="31">
        <v>1810100590</v>
      </c>
      <c r="Q67" s="32" t="s">
        <v>8</v>
      </c>
      <c r="R67" s="48">
        <f>R68</f>
        <v>5809.8</v>
      </c>
      <c r="S67" s="49">
        <f t="shared" ref="S67" si="10">S68</f>
        <v>1354.3</v>
      </c>
      <c r="T67" s="49">
        <f t="shared" si="0"/>
        <v>23.310613102000065</v>
      </c>
    </row>
    <row r="68" spans="1:20" ht="12.75" customHeight="1">
      <c r="A68" s="7"/>
      <c r="B68" s="72" t="s">
        <v>7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4"/>
      <c r="N68" s="47">
        <v>1</v>
      </c>
      <c r="O68" s="47">
        <v>13</v>
      </c>
      <c r="P68" s="31">
        <v>1810100590</v>
      </c>
      <c r="Q68" s="32" t="s">
        <v>6</v>
      </c>
      <c r="R68" s="48">
        <v>5809.8</v>
      </c>
      <c r="S68" s="49">
        <v>1354.3</v>
      </c>
      <c r="T68" s="49">
        <f t="shared" si="0"/>
        <v>23.310613102000065</v>
      </c>
    </row>
    <row r="69" spans="1:20" ht="21.75" customHeight="1">
      <c r="A69" s="7"/>
      <c r="B69" s="81" t="s">
        <v>102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3"/>
      <c r="N69" s="47">
        <v>1</v>
      </c>
      <c r="O69" s="47">
        <v>13</v>
      </c>
      <c r="P69" s="31">
        <v>1810100590</v>
      </c>
      <c r="Q69" s="32" t="s">
        <v>17</v>
      </c>
      <c r="R69" s="48">
        <f>R70</f>
        <v>2605.4</v>
      </c>
      <c r="S69" s="49">
        <f>S70</f>
        <v>0</v>
      </c>
      <c r="T69" s="49">
        <f t="shared" ref="T69:T137" si="11">S69/R69*100</f>
        <v>0</v>
      </c>
    </row>
    <row r="70" spans="1:20" ht="21.75" customHeight="1">
      <c r="A70" s="7"/>
      <c r="B70" s="72" t="s">
        <v>16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4"/>
      <c r="N70" s="47">
        <v>1</v>
      </c>
      <c r="O70" s="47">
        <v>13</v>
      </c>
      <c r="P70" s="31">
        <v>1810100590</v>
      </c>
      <c r="Q70" s="32" t="s">
        <v>15</v>
      </c>
      <c r="R70" s="48">
        <v>2605.4</v>
      </c>
      <c r="S70" s="49">
        <v>0</v>
      </c>
      <c r="T70" s="49">
        <f t="shared" si="11"/>
        <v>0</v>
      </c>
    </row>
    <row r="71" spans="1:20" ht="21.75" customHeight="1">
      <c r="A71" s="7"/>
      <c r="B71" s="72" t="s">
        <v>31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4"/>
      <c r="N71" s="47">
        <v>1</v>
      </c>
      <c r="O71" s="47">
        <v>13</v>
      </c>
      <c r="P71" s="31" t="s">
        <v>169</v>
      </c>
      <c r="Q71" s="32">
        <v>800</v>
      </c>
      <c r="R71" s="48">
        <f>R72</f>
        <v>10</v>
      </c>
      <c r="S71" s="48">
        <f>S72</f>
        <v>0</v>
      </c>
      <c r="T71" s="49">
        <f t="shared" si="11"/>
        <v>0</v>
      </c>
    </row>
    <row r="72" spans="1:20" ht="21.75" customHeight="1">
      <c r="A72" s="7"/>
      <c r="B72" s="72" t="s">
        <v>35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4"/>
      <c r="N72" s="47">
        <v>1</v>
      </c>
      <c r="O72" s="47">
        <v>13</v>
      </c>
      <c r="P72" s="31" t="s">
        <v>169</v>
      </c>
      <c r="Q72" s="32">
        <v>850</v>
      </c>
      <c r="R72" s="48">
        <v>10</v>
      </c>
      <c r="S72" s="48">
        <v>0</v>
      </c>
      <c r="T72" s="49">
        <f t="shared" si="11"/>
        <v>0</v>
      </c>
    </row>
    <row r="73" spans="1:20" ht="21.75" customHeight="1">
      <c r="A73" s="7"/>
      <c r="B73" s="72" t="s">
        <v>49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4"/>
      <c r="N73" s="47">
        <v>1</v>
      </c>
      <c r="O73" s="47">
        <v>13</v>
      </c>
      <c r="P73" s="31">
        <v>1810102400</v>
      </c>
      <c r="Q73" s="32"/>
      <c r="R73" s="48">
        <f>R74+R76</f>
        <v>1795</v>
      </c>
      <c r="S73" s="48">
        <f>S74+S76</f>
        <v>13.7</v>
      </c>
      <c r="T73" s="49">
        <f t="shared" si="11"/>
        <v>0.76323119777158777</v>
      </c>
    </row>
    <row r="74" spans="1:20" ht="26.25" customHeight="1">
      <c r="A74" s="7"/>
      <c r="B74" s="72" t="s">
        <v>9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4"/>
      <c r="N74" s="47">
        <v>1</v>
      </c>
      <c r="O74" s="47">
        <v>13</v>
      </c>
      <c r="P74" s="31">
        <v>1810102400</v>
      </c>
      <c r="Q74" s="32">
        <v>100</v>
      </c>
      <c r="R74" s="48">
        <f>R75</f>
        <v>1585</v>
      </c>
      <c r="S74" s="48">
        <f>S75</f>
        <v>13.7</v>
      </c>
      <c r="T74" s="49">
        <f t="shared" si="11"/>
        <v>0.86435331230283918</v>
      </c>
    </row>
    <row r="75" spans="1:20" ht="12.75" customHeight="1">
      <c r="A75" s="7"/>
      <c r="B75" s="72" t="s">
        <v>26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4"/>
      <c r="N75" s="47">
        <v>1</v>
      </c>
      <c r="O75" s="47">
        <v>13</v>
      </c>
      <c r="P75" s="31">
        <v>1810102400</v>
      </c>
      <c r="Q75" s="32">
        <v>120</v>
      </c>
      <c r="R75" s="48">
        <v>1585</v>
      </c>
      <c r="S75" s="49">
        <v>13.7</v>
      </c>
      <c r="T75" s="49">
        <f t="shared" si="11"/>
        <v>0.86435331230283918</v>
      </c>
    </row>
    <row r="76" spans="1:20" ht="21.75" customHeight="1">
      <c r="A76" s="7"/>
      <c r="B76" s="81" t="s">
        <v>102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3"/>
      <c r="N76" s="47">
        <v>1</v>
      </c>
      <c r="O76" s="47">
        <v>13</v>
      </c>
      <c r="P76" s="31">
        <v>1810102400</v>
      </c>
      <c r="Q76" s="32" t="s">
        <v>17</v>
      </c>
      <c r="R76" s="48">
        <f>R77</f>
        <v>210</v>
      </c>
      <c r="S76" s="49">
        <f>S77</f>
        <v>0</v>
      </c>
      <c r="T76" s="49">
        <f t="shared" ref="T76:T77" si="12">S76/R76*100</f>
        <v>0</v>
      </c>
    </row>
    <row r="77" spans="1:20" ht="21.75" customHeight="1">
      <c r="A77" s="7"/>
      <c r="B77" s="72" t="s">
        <v>16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4"/>
      <c r="N77" s="47">
        <v>1</v>
      </c>
      <c r="O77" s="47">
        <v>13</v>
      </c>
      <c r="P77" s="31">
        <v>1810102400</v>
      </c>
      <c r="Q77" s="32" t="s">
        <v>15</v>
      </c>
      <c r="R77" s="48">
        <v>210</v>
      </c>
      <c r="S77" s="49">
        <v>0</v>
      </c>
      <c r="T77" s="49">
        <f t="shared" si="12"/>
        <v>0</v>
      </c>
    </row>
    <row r="78" spans="1:20" ht="21.75" customHeight="1">
      <c r="A78" s="7"/>
      <c r="B78" s="72" t="s">
        <v>154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4"/>
      <c r="N78" s="47">
        <v>1</v>
      </c>
      <c r="O78" s="47">
        <v>13</v>
      </c>
      <c r="P78" s="31" t="s">
        <v>153</v>
      </c>
      <c r="Q78" s="32"/>
      <c r="R78" s="48">
        <f>R79</f>
        <v>44</v>
      </c>
      <c r="S78" s="48">
        <f>S79</f>
        <v>0</v>
      </c>
      <c r="T78" s="49">
        <f>S78/R78*100</f>
        <v>0</v>
      </c>
    </row>
    <row r="79" spans="1:20" ht="21.75" customHeight="1">
      <c r="A79" s="7"/>
      <c r="B79" s="72" t="s">
        <v>49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4"/>
      <c r="N79" s="47">
        <v>1</v>
      </c>
      <c r="O79" s="47">
        <v>13</v>
      </c>
      <c r="P79" s="31" t="s">
        <v>155</v>
      </c>
      <c r="Q79" s="32"/>
      <c r="R79" s="48">
        <f>R80</f>
        <v>44</v>
      </c>
      <c r="S79" s="48">
        <f>S80</f>
        <v>0</v>
      </c>
      <c r="T79" s="49">
        <f t="shared" ref="T79:T81" si="13">S79/R79*100</f>
        <v>0</v>
      </c>
    </row>
    <row r="80" spans="1:20" ht="53.25" customHeight="1">
      <c r="A80" s="7"/>
      <c r="B80" s="72" t="s">
        <v>102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4"/>
      <c r="N80" s="47">
        <v>1</v>
      </c>
      <c r="O80" s="47">
        <v>13</v>
      </c>
      <c r="P80" s="31" t="s">
        <v>155</v>
      </c>
      <c r="Q80" s="32">
        <v>200</v>
      </c>
      <c r="R80" s="48">
        <f>R81</f>
        <v>44</v>
      </c>
      <c r="S80" s="49">
        <f t="shared" ref="S80" si="14">S81</f>
        <v>0</v>
      </c>
      <c r="T80" s="49">
        <f t="shared" si="13"/>
        <v>0</v>
      </c>
    </row>
    <row r="81" spans="1:20" ht="12.75" customHeight="1">
      <c r="A81" s="7"/>
      <c r="B81" s="72" t="s">
        <v>16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4"/>
      <c r="N81" s="47">
        <v>1</v>
      </c>
      <c r="O81" s="47">
        <v>13</v>
      </c>
      <c r="P81" s="31" t="s">
        <v>155</v>
      </c>
      <c r="Q81" s="32">
        <v>240</v>
      </c>
      <c r="R81" s="48">
        <v>44</v>
      </c>
      <c r="S81" s="49">
        <v>0</v>
      </c>
      <c r="T81" s="49">
        <f t="shared" si="13"/>
        <v>0</v>
      </c>
    </row>
    <row r="82" spans="1:20" ht="12.75" customHeight="1">
      <c r="A82" s="7"/>
      <c r="B82" s="87" t="s">
        <v>147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9"/>
      <c r="N82" s="52">
        <v>2</v>
      </c>
      <c r="O82" s="52">
        <v>0</v>
      </c>
      <c r="P82" s="33" t="s">
        <v>1</v>
      </c>
      <c r="Q82" s="34" t="s">
        <v>1</v>
      </c>
      <c r="R82" s="53">
        <f t="shared" ref="R82:S83" si="15">R83</f>
        <v>261.39999999999998</v>
      </c>
      <c r="S82" s="53">
        <f t="shared" si="15"/>
        <v>49</v>
      </c>
      <c r="T82" s="43">
        <f t="shared" si="11"/>
        <v>18.745218056618214</v>
      </c>
    </row>
    <row r="83" spans="1:20" ht="12.75" customHeight="1">
      <c r="A83" s="7"/>
      <c r="B83" s="90" t="s">
        <v>28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2"/>
      <c r="N83" s="44">
        <v>2</v>
      </c>
      <c r="O83" s="44">
        <v>3</v>
      </c>
      <c r="P83" s="29" t="s">
        <v>1</v>
      </c>
      <c r="Q83" s="30" t="s">
        <v>1</v>
      </c>
      <c r="R83" s="45">
        <f t="shared" si="15"/>
        <v>261.39999999999998</v>
      </c>
      <c r="S83" s="46">
        <f t="shared" si="15"/>
        <v>49</v>
      </c>
      <c r="T83" s="46">
        <f t="shared" si="11"/>
        <v>18.745218056618214</v>
      </c>
    </row>
    <row r="84" spans="1:20" s="66" customFormat="1" ht="12.75" customHeight="1">
      <c r="A84" s="6"/>
      <c r="B84" s="93" t="s">
        <v>27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5"/>
      <c r="N84" s="61">
        <v>2</v>
      </c>
      <c r="O84" s="61">
        <v>3</v>
      </c>
      <c r="P84" s="62">
        <v>5000000000</v>
      </c>
      <c r="Q84" s="63" t="s">
        <v>1</v>
      </c>
      <c r="R84" s="64">
        <f>R85</f>
        <v>261.39999999999998</v>
      </c>
      <c r="S84" s="65">
        <f>S85</f>
        <v>49</v>
      </c>
      <c r="T84" s="65">
        <f t="shared" si="11"/>
        <v>18.745218056618214</v>
      </c>
    </row>
    <row r="85" spans="1:20" ht="32.25" customHeight="1">
      <c r="A85" s="7"/>
      <c r="B85" s="96" t="s">
        <v>97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8"/>
      <c r="N85" s="47">
        <v>2</v>
      </c>
      <c r="O85" s="47">
        <v>3</v>
      </c>
      <c r="P85" s="31">
        <v>5000100000</v>
      </c>
      <c r="Q85" s="32" t="s">
        <v>1</v>
      </c>
      <c r="R85" s="48">
        <f>R87</f>
        <v>261.39999999999998</v>
      </c>
      <c r="S85" s="49">
        <f t="shared" ref="S85:S87" si="16">S86</f>
        <v>49</v>
      </c>
      <c r="T85" s="49">
        <f t="shared" si="11"/>
        <v>18.745218056618214</v>
      </c>
    </row>
    <row r="86" spans="1:20" ht="53.25" customHeight="1">
      <c r="A86" s="7"/>
      <c r="B86" s="72" t="s">
        <v>52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4"/>
      <c r="N86" s="47">
        <v>2</v>
      </c>
      <c r="O86" s="47">
        <v>3</v>
      </c>
      <c r="P86" s="31">
        <v>5000151180</v>
      </c>
      <c r="Q86" s="32"/>
      <c r="R86" s="48">
        <f>R87</f>
        <v>261.39999999999998</v>
      </c>
      <c r="S86" s="49">
        <f t="shared" si="16"/>
        <v>49</v>
      </c>
      <c r="T86" s="49">
        <f t="shared" si="11"/>
        <v>18.745218056618214</v>
      </c>
    </row>
    <row r="87" spans="1:20" ht="53.25" customHeight="1">
      <c r="A87" s="7"/>
      <c r="B87" s="72" t="s">
        <v>9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4"/>
      <c r="N87" s="47">
        <v>2</v>
      </c>
      <c r="O87" s="47">
        <v>3</v>
      </c>
      <c r="P87" s="31">
        <v>5000151180</v>
      </c>
      <c r="Q87" s="32" t="s">
        <v>8</v>
      </c>
      <c r="R87" s="48">
        <f>R88</f>
        <v>261.39999999999998</v>
      </c>
      <c r="S87" s="49">
        <f t="shared" si="16"/>
        <v>49</v>
      </c>
      <c r="T87" s="49">
        <f t="shared" si="11"/>
        <v>18.745218056618214</v>
      </c>
    </row>
    <row r="88" spans="1:20" ht="21.75" customHeight="1">
      <c r="A88" s="7"/>
      <c r="B88" s="72" t="s">
        <v>26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4"/>
      <c r="N88" s="47">
        <v>2</v>
      </c>
      <c r="O88" s="47">
        <v>3</v>
      </c>
      <c r="P88" s="31">
        <v>5000151180</v>
      </c>
      <c r="Q88" s="32" t="s">
        <v>25</v>
      </c>
      <c r="R88" s="48">
        <v>261.39999999999998</v>
      </c>
      <c r="S88" s="49">
        <v>49</v>
      </c>
      <c r="T88" s="49">
        <f t="shared" si="11"/>
        <v>18.745218056618214</v>
      </c>
    </row>
    <row r="89" spans="1:20" ht="21.75" customHeight="1">
      <c r="A89" s="7"/>
      <c r="B89" s="87" t="s">
        <v>148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9"/>
      <c r="N89" s="52">
        <v>3</v>
      </c>
      <c r="O89" s="52">
        <v>0</v>
      </c>
      <c r="P89" s="33" t="s">
        <v>1</v>
      </c>
      <c r="Q89" s="34" t="s">
        <v>1</v>
      </c>
      <c r="R89" s="53">
        <f>R90+R97</f>
        <v>74</v>
      </c>
      <c r="S89" s="53">
        <f>S90+S97</f>
        <v>0</v>
      </c>
      <c r="T89" s="43">
        <f t="shared" si="11"/>
        <v>0</v>
      </c>
    </row>
    <row r="90" spans="1:20" ht="12.75" customHeight="1">
      <c r="A90" s="7"/>
      <c r="B90" s="90" t="s">
        <v>24</v>
      </c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2"/>
      <c r="N90" s="44">
        <v>3</v>
      </c>
      <c r="O90" s="44">
        <v>4</v>
      </c>
      <c r="P90" s="29" t="s">
        <v>1</v>
      </c>
      <c r="Q90" s="30" t="s">
        <v>1</v>
      </c>
      <c r="R90" s="45">
        <f t="shared" ref="R90:R95" si="17">R91</f>
        <v>40</v>
      </c>
      <c r="S90" s="46">
        <f t="shared" ref="S90:S95" si="18">S91</f>
        <v>0</v>
      </c>
      <c r="T90" s="46">
        <f t="shared" si="11"/>
        <v>0</v>
      </c>
    </row>
    <row r="91" spans="1:20" s="66" customFormat="1" ht="42.75" customHeight="1">
      <c r="A91" s="6"/>
      <c r="B91" s="93" t="s">
        <v>98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5"/>
      <c r="N91" s="61">
        <v>3</v>
      </c>
      <c r="O91" s="61">
        <v>4</v>
      </c>
      <c r="P91" s="62">
        <v>1000000000</v>
      </c>
      <c r="Q91" s="63" t="s">
        <v>1</v>
      </c>
      <c r="R91" s="64">
        <f t="shared" si="17"/>
        <v>40</v>
      </c>
      <c r="S91" s="65">
        <f t="shared" si="18"/>
        <v>0</v>
      </c>
      <c r="T91" s="65">
        <f t="shared" si="11"/>
        <v>0</v>
      </c>
    </row>
    <row r="92" spans="1:20" ht="12.75" customHeight="1">
      <c r="A92" s="7"/>
      <c r="B92" s="84" t="s">
        <v>23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6"/>
      <c r="N92" s="47">
        <v>3</v>
      </c>
      <c r="O92" s="47">
        <v>4</v>
      </c>
      <c r="P92" s="31">
        <v>1010000000</v>
      </c>
      <c r="Q92" s="32" t="s">
        <v>1</v>
      </c>
      <c r="R92" s="48">
        <f t="shared" si="17"/>
        <v>40</v>
      </c>
      <c r="S92" s="49">
        <f t="shared" si="18"/>
        <v>0</v>
      </c>
      <c r="T92" s="49">
        <f t="shared" si="11"/>
        <v>0</v>
      </c>
    </row>
    <row r="93" spans="1:20" ht="39.75" customHeight="1">
      <c r="A93" s="7"/>
      <c r="B93" s="84" t="s">
        <v>53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6"/>
      <c r="N93" s="47">
        <v>3</v>
      </c>
      <c r="O93" s="47">
        <v>4</v>
      </c>
      <c r="P93" s="31">
        <v>1010800000</v>
      </c>
      <c r="Q93" s="32" t="s">
        <v>1</v>
      </c>
      <c r="R93" s="48">
        <f t="shared" si="17"/>
        <v>40</v>
      </c>
      <c r="S93" s="49">
        <f t="shared" si="18"/>
        <v>0</v>
      </c>
      <c r="T93" s="49">
        <f t="shared" si="11"/>
        <v>0</v>
      </c>
    </row>
    <row r="94" spans="1:20" ht="51.75" customHeight="1">
      <c r="A94" s="7"/>
      <c r="B94" s="72" t="s">
        <v>54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4"/>
      <c r="N94" s="47">
        <v>3</v>
      </c>
      <c r="O94" s="47">
        <v>4</v>
      </c>
      <c r="P94" s="31" t="s">
        <v>55</v>
      </c>
      <c r="Q94" s="32"/>
      <c r="R94" s="48">
        <f t="shared" si="17"/>
        <v>40</v>
      </c>
      <c r="S94" s="49">
        <f t="shared" si="18"/>
        <v>0</v>
      </c>
      <c r="T94" s="49">
        <f t="shared" si="11"/>
        <v>0</v>
      </c>
    </row>
    <row r="95" spans="1:20" ht="21.75" customHeight="1">
      <c r="A95" s="7"/>
      <c r="B95" s="81" t="s">
        <v>102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3"/>
      <c r="N95" s="47">
        <v>3</v>
      </c>
      <c r="O95" s="47">
        <v>4</v>
      </c>
      <c r="P95" s="31" t="s">
        <v>55</v>
      </c>
      <c r="Q95" s="32" t="s">
        <v>17</v>
      </c>
      <c r="R95" s="48">
        <f t="shared" si="17"/>
        <v>40</v>
      </c>
      <c r="S95" s="49">
        <f t="shared" si="18"/>
        <v>0</v>
      </c>
      <c r="T95" s="49">
        <f t="shared" si="11"/>
        <v>0</v>
      </c>
    </row>
    <row r="96" spans="1:20" ht="21.75" customHeight="1">
      <c r="A96" s="7"/>
      <c r="B96" s="72" t="s">
        <v>16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4"/>
      <c r="N96" s="47">
        <v>3</v>
      </c>
      <c r="O96" s="47">
        <v>4</v>
      </c>
      <c r="P96" s="31" t="s">
        <v>55</v>
      </c>
      <c r="Q96" s="32" t="s">
        <v>15</v>
      </c>
      <c r="R96" s="48">
        <v>40</v>
      </c>
      <c r="S96" s="49">
        <v>0</v>
      </c>
      <c r="T96" s="49">
        <f t="shared" si="11"/>
        <v>0</v>
      </c>
    </row>
    <row r="97" spans="1:20" ht="21.75" customHeight="1">
      <c r="A97" s="7"/>
      <c r="B97" s="132" t="s">
        <v>47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1"/>
      <c r="N97" s="44">
        <v>3</v>
      </c>
      <c r="O97" s="44">
        <v>14</v>
      </c>
      <c r="P97" s="29"/>
      <c r="Q97" s="30"/>
      <c r="R97" s="45">
        <f t="shared" ref="R97:S98" si="19">R98</f>
        <v>34</v>
      </c>
      <c r="S97" s="46">
        <f t="shared" si="19"/>
        <v>0</v>
      </c>
      <c r="T97" s="46">
        <f t="shared" si="11"/>
        <v>0</v>
      </c>
    </row>
    <row r="98" spans="1:20" s="66" customFormat="1" ht="31.5" customHeight="1">
      <c r="A98" s="6"/>
      <c r="B98" s="78" t="s">
        <v>98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80"/>
      <c r="N98" s="61">
        <v>3</v>
      </c>
      <c r="O98" s="61">
        <v>14</v>
      </c>
      <c r="P98" s="62">
        <v>1000000000</v>
      </c>
      <c r="Q98" s="63"/>
      <c r="R98" s="64">
        <f t="shared" si="19"/>
        <v>34</v>
      </c>
      <c r="S98" s="65">
        <f t="shared" si="19"/>
        <v>0</v>
      </c>
      <c r="T98" s="65">
        <f t="shared" si="11"/>
        <v>0</v>
      </c>
    </row>
    <row r="99" spans="1:20" ht="21.75" customHeight="1">
      <c r="A99" s="7"/>
      <c r="B99" s="72" t="s">
        <v>56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4"/>
      <c r="N99" s="47">
        <v>3</v>
      </c>
      <c r="O99" s="47">
        <v>14</v>
      </c>
      <c r="P99" s="31">
        <v>1010300000</v>
      </c>
      <c r="Q99" s="32"/>
      <c r="R99" s="48">
        <f>R100+R103</f>
        <v>34</v>
      </c>
      <c r="S99" s="48">
        <f>S100+S103</f>
        <v>0</v>
      </c>
      <c r="T99" s="49">
        <f t="shared" si="11"/>
        <v>0</v>
      </c>
    </row>
    <row r="100" spans="1:20" ht="21.75" customHeight="1">
      <c r="A100" s="7"/>
      <c r="B100" s="72" t="s">
        <v>111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4"/>
      <c r="N100" s="47">
        <v>3</v>
      </c>
      <c r="O100" s="47">
        <v>14</v>
      </c>
      <c r="P100" s="31" t="s">
        <v>110</v>
      </c>
      <c r="Q100" s="32"/>
      <c r="R100" s="48">
        <f>R101</f>
        <v>23.4</v>
      </c>
      <c r="S100" s="48">
        <f>S101</f>
        <v>0</v>
      </c>
      <c r="T100" s="49">
        <f t="shared" si="11"/>
        <v>0</v>
      </c>
    </row>
    <row r="101" spans="1:20" ht="21.75" customHeight="1">
      <c r="A101" s="7"/>
      <c r="B101" s="72" t="s">
        <v>9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4"/>
      <c r="N101" s="47">
        <v>3</v>
      </c>
      <c r="O101" s="47">
        <v>14</v>
      </c>
      <c r="P101" s="31" t="s">
        <v>110</v>
      </c>
      <c r="Q101" s="32">
        <v>100</v>
      </c>
      <c r="R101" s="48">
        <f>R102</f>
        <v>23.4</v>
      </c>
      <c r="S101" s="49">
        <f>S102</f>
        <v>0</v>
      </c>
      <c r="T101" s="49">
        <f t="shared" si="11"/>
        <v>0</v>
      </c>
    </row>
    <row r="102" spans="1:20" ht="21.75" customHeight="1">
      <c r="A102" s="7"/>
      <c r="B102" s="72" t="s">
        <v>26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4"/>
      <c r="N102" s="47">
        <v>3</v>
      </c>
      <c r="O102" s="47">
        <v>14</v>
      </c>
      <c r="P102" s="31" t="s">
        <v>110</v>
      </c>
      <c r="Q102" s="32">
        <v>120</v>
      </c>
      <c r="R102" s="68">
        <v>23.4</v>
      </c>
      <c r="S102" s="49">
        <v>0</v>
      </c>
      <c r="T102" s="49">
        <f t="shared" si="11"/>
        <v>0</v>
      </c>
    </row>
    <row r="103" spans="1:20" ht="21.75" customHeight="1">
      <c r="A103" s="7"/>
      <c r="B103" s="139" t="s">
        <v>157</v>
      </c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1"/>
      <c r="N103" s="47">
        <v>3</v>
      </c>
      <c r="O103" s="47">
        <v>14</v>
      </c>
      <c r="P103" s="31" t="s">
        <v>156</v>
      </c>
      <c r="Q103" s="32"/>
      <c r="R103" s="48">
        <f t="shared" ref="R103:S104" si="20">R104</f>
        <v>10.6</v>
      </c>
      <c r="S103" s="49">
        <f t="shared" si="20"/>
        <v>0</v>
      </c>
      <c r="T103" s="49">
        <f t="shared" si="11"/>
        <v>0</v>
      </c>
    </row>
    <row r="104" spans="1:20" ht="21.75" customHeight="1">
      <c r="A104" s="7"/>
      <c r="B104" s="72" t="s">
        <v>9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4"/>
      <c r="N104" s="47">
        <v>3</v>
      </c>
      <c r="O104" s="47">
        <v>14</v>
      </c>
      <c r="P104" s="31" t="s">
        <v>156</v>
      </c>
      <c r="Q104" s="32">
        <v>100</v>
      </c>
      <c r="R104" s="48">
        <f t="shared" si="20"/>
        <v>10.6</v>
      </c>
      <c r="S104" s="49">
        <f t="shared" si="20"/>
        <v>0</v>
      </c>
      <c r="T104" s="49">
        <f t="shared" si="11"/>
        <v>0</v>
      </c>
    </row>
    <row r="105" spans="1:20" ht="21.75" customHeight="1">
      <c r="A105" s="7"/>
      <c r="B105" s="72" t="s">
        <v>26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4"/>
      <c r="N105" s="47">
        <v>3</v>
      </c>
      <c r="O105" s="47">
        <v>14</v>
      </c>
      <c r="P105" s="31" t="s">
        <v>156</v>
      </c>
      <c r="Q105" s="32">
        <v>120</v>
      </c>
      <c r="R105" s="48">
        <v>10.6</v>
      </c>
      <c r="S105" s="49">
        <v>0</v>
      </c>
      <c r="T105" s="49">
        <f t="shared" si="11"/>
        <v>0</v>
      </c>
    </row>
    <row r="106" spans="1:20" ht="21.75" customHeight="1">
      <c r="A106" s="7"/>
      <c r="B106" s="87" t="s">
        <v>149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9"/>
      <c r="N106" s="52">
        <v>4</v>
      </c>
      <c r="O106" s="52">
        <v>0</v>
      </c>
      <c r="P106" s="33" t="s">
        <v>1</v>
      </c>
      <c r="Q106" s="34" t="s">
        <v>1</v>
      </c>
      <c r="R106" s="53">
        <f>R128+R107+R138+R121</f>
        <v>7490.5999999999995</v>
      </c>
      <c r="S106" s="53">
        <f>S128+S107+S138+S121</f>
        <v>265.39999999999998</v>
      </c>
      <c r="T106" s="43">
        <f t="shared" si="11"/>
        <v>3.54310736122607</v>
      </c>
    </row>
    <row r="107" spans="1:20" ht="21.75" customHeight="1">
      <c r="A107" s="7"/>
      <c r="B107" s="90" t="s">
        <v>57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2"/>
      <c r="N107" s="44">
        <v>4</v>
      </c>
      <c r="O107" s="44">
        <v>1</v>
      </c>
      <c r="P107" s="29" t="s">
        <v>1</v>
      </c>
      <c r="Q107" s="30" t="s">
        <v>1</v>
      </c>
      <c r="R107" s="45">
        <f>R108</f>
        <v>2085.1999999999998</v>
      </c>
      <c r="S107" s="45">
        <f>S108</f>
        <v>65</v>
      </c>
      <c r="T107" s="46">
        <f t="shared" si="11"/>
        <v>3.117206982543641</v>
      </c>
    </row>
    <row r="108" spans="1:20" s="66" customFormat="1" ht="21.75" customHeight="1">
      <c r="A108" s="6"/>
      <c r="B108" s="93" t="s">
        <v>142</v>
      </c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5"/>
      <c r="N108" s="61">
        <v>4</v>
      </c>
      <c r="O108" s="61">
        <v>1</v>
      </c>
      <c r="P108" s="62" t="s">
        <v>88</v>
      </c>
      <c r="Q108" s="63" t="s">
        <v>1</v>
      </c>
      <c r="R108" s="64">
        <f t="shared" ref="R108:S108" si="21">R109</f>
        <v>2085.1999999999998</v>
      </c>
      <c r="S108" s="65">
        <f t="shared" si="21"/>
        <v>65</v>
      </c>
      <c r="T108" s="65">
        <f t="shared" si="11"/>
        <v>3.117206982543641</v>
      </c>
    </row>
    <row r="109" spans="1:20" ht="21.75" customHeight="1">
      <c r="A109" s="7"/>
      <c r="B109" s="84" t="s">
        <v>58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6"/>
      <c r="N109" s="47">
        <v>4</v>
      </c>
      <c r="O109" s="47">
        <v>1</v>
      </c>
      <c r="P109" s="31" t="s">
        <v>89</v>
      </c>
      <c r="Q109" s="32" t="s">
        <v>1</v>
      </c>
      <c r="R109" s="48">
        <f>R110</f>
        <v>2085.1999999999998</v>
      </c>
      <c r="S109" s="49">
        <f>S110</f>
        <v>65</v>
      </c>
      <c r="T109" s="49">
        <f t="shared" si="11"/>
        <v>3.117206982543641</v>
      </c>
    </row>
    <row r="110" spans="1:20" ht="21.75" customHeight="1">
      <c r="A110" s="7"/>
      <c r="B110" s="84" t="s">
        <v>59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6"/>
      <c r="N110" s="47">
        <v>4</v>
      </c>
      <c r="O110" s="47">
        <v>1</v>
      </c>
      <c r="P110" s="31" t="s">
        <v>90</v>
      </c>
      <c r="Q110" s="32" t="s">
        <v>1</v>
      </c>
      <c r="R110" s="48">
        <f>R112+R114+R117</f>
        <v>2085.1999999999998</v>
      </c>
      <c r="S110" s="48">
        <f>S112+S114+S117</f>
        <v>65</v>
      </c>
      <c r="T110" s="49">
        <f t="shared" si="11"/>
        <v>3.117206982543641</v>
      </c>
    </row>
    <row r="111" spans="1:20" ht="12.75" customHeight="1">
      <c r="A111" s="7"/>
      <c r="B111" s="72" t="s">
        <v>60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4"/>
      <c r="N111" s="47">
        <v>4</v>
      </c>
      <c r="O111" s="47">
        <v>1</v>
      </c>
      <c r="P111" s="31" t="s">
        <v>91</v>
      </c>
      <c r="Q111" s="32"/>
      <c r="R111" s="48">
        <f>R112</f>
        <v>1361.2</v>
      </c>
      <c r="S111" s="49">
        <f t="shared" ref="S111:S112" si="22">S112</f>
        <v>0</v>
      </c>
      <c r="T111" s="49">
        <f t="shared" si="11"/>
        <v>0</v>
      </c>
    </row>
    <row r="112" spans="1:20" ht="12.75" customHeight="1">
      <c r="A112" s="7"/>
      <c r="B112" s="72" t="s">
        <v>9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4"/>
      <c r="N112" s="47">
        <v>4</v>
      </c>
      <c r="O112" s="47">
        <v>1</v>
      </c>
      <c r="P112" s="31" t="s">
        <v>91</v>
      </c>
      <c r="Q112" s="32" t="s">
        <v>8</v>
      </c>
      <c r="R112" s="48">
        <f>R113</f>
        <v>1361.2</v>
      </c>
      <c r="S112" s="49">
        <f t="shared" si="22"/>
        <v>0</v>
      </c>
      <c r="T112" s="49">
        <f t="shared" si="11"/>
        <v>0</v>
      </c>
    </row>
    <row r="113" spans="1:20" ht="21.75" customHeight="1">
      <c r="A113" s="7"/>
      <c r="B113" s="72" t="s">
        <v>7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4"/>
      <c r="N113" s="47">
        <v>4</v>
      </c>
      <c r="O113" s="47">
        <v>1</v>
      </c>
      <c r="P113" s="31" t="s">
        <v>91</v>
      </c>
      <c r="Q113" s="32" t="s">
        <v>6</v>
      </c>
      <c r="R113" s="48">
        <v>1361.2</v>
      </c>
      <c r="S113" s="49">
        <v>0</v>
      </c>
      <c r="T113" s="49">
        <f t="shared" si="11"/>
        <v>0</v>
      </c>
    </row>
    <row r="114" spans="1:20" ht="21.75" customHeight="1">
      <c r="A114" s="7"/>
      <c r="B114" s="72" t="s">
        <v>112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4"/>
      <c r="N114" s="47">
        <v>4</v>
      </c>
      <c r="O114" s="47">
        <v>1</v>
      </c>
      <c r="P114" s="31" t="s">
        <v>158</v>
      </c>
      <c r="Q114" s="32"/>
      <c r="R114" s="48">
        <f>R115</f>
        <v>424</v>
      </c>
      <c r="S114" s="49">
        <f>S115</f>
        <v>65</v>
      </c>
      <c r="T114" s="49">
        <f t="shared" si="11"/>
        <v>15.330188679245282</v>
      </c>
    </row>
    <row r="115" spans="1:20" ht="32.25" customHeight="1">
      <c r="A115" s="7"/>
      <c r="B115" s="72" t="s">
        <v>9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4"/>
      <c r="N115" s="47">
        <v>4</v>
      </c>
      <c r="O115" s="47">
        <v>1</v>
      </c>
      <c r="P115" s="31" t="s">
        <v>158</v>
      </c>
      <c r="Q115" s="32">
        <v>100</v>
      </c>
      <c r="R115" s="48">
        <f>R116</f>
        <v>424</v>
      </c>
      <c r="S115" s="49">
        <f>S116</f>
        <v>65</v>
      </c>
      <c r="T115" s="49">
        <f>S115/R115*100</f>
        <v>15.330188679245282</v>
      </c>
    </row>
    <row r="116" spans="1:20" ht="37.5" customHeight="1">
      <c r="A116" s="7"/>
      <c r="B116" s="72" t="s">
        <v>7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4"/>
      <c r="N116" s="47">
        <v>4</v>
      </c>
      <c r="O116" s="47">
        <v>1</v>
      </c>
      <c r="P116" s="31" t="s">
        <v>158</v>
      </c>
      <c r="Q116" s="32">
        <v>110</v>
      </c>
      <c r="R116" s="48">
        <v>424</v>
      </c>
      <c r="S116" s="49">
        <v>65</v>
      </c>
      <c r="T116" s="49">
        <f>S116/R116*100</f>
        <v>15.330188679245282</v>
      </c>
    </row>
    <row r="117" spans="1:20" ht="16.5" customHeight="1">
      <c r="A117" s="7"/>
      <c r="B117" s="105" t="s">
        <v>162</v>
      </c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7"/>
      <c r="N117" s="47">
        <v>4</v>
      </c>
      <c r="O117" s="47">
        <v>1</v>
      </c>
      <c r="P117" s="31" t="s">
        <v>163</v>
      </c>
      <c r="Q117" s="32"/>
      <c r="R117" s="48">
        <f>R118</f>
        <v>300</v>
      </c>
      <c r="S117" s="48">
        <f>S118</f>
        <v>0</v>
      </c>
      <c r="T117" s="49">
        <f>S117/R117*100</f>
        <v>0</v>
      </c>
    </row>
    <row r="118" spans="1:20" ht="23.25" customHeight="1">
      <c r="A118" s="7"/>
      <c r="B118" s="108" t="s">
        <v>61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0"/>
      <c r="N118" s="47">
        <v>4</v>
      </c>
      <c r="O118" s="47">
        <v>1</v>
      </c>
      <c r="P118" s="31" t="s">
        <v>164</v>
      </c>
      <c r="Q118" s="32"/>
      <c r="R118" s="48">
        <f>R120</f>
        <v>300</v>
      </c>
      <c r="S118" s="48">
        <f>S120</f>
        <v>0</v>
      </c>
      <c r="T118" s="49">
        <f t="shared" ref="T118:T120" si="23">S118/R118*100</f>
        <v>0</v>
      </c>
    </row>
    <row r="119" spans="1:20" ht="32.25" customHeight="1">
      <c r="A119" s="7"/>
      <c r="B119" s="72" t="s">
        <v>9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4"/>
      <c r="N119" s="47">
        <v>4</v>
      </c>
      <c r="O119" s="47">
        <v>1</v>
      </c>
      <c r="P119" s="31" t="s">
        <v>164</v>
      </c>
      <c r="Q119" s="32">
        <v>100</v>
      </c>
      <c r="R119" s="48">
        <f>R120</f>
        <v>300</v>
      </c>
      <c r="S119" s="48">
        <f>S120</f>
        <v>0</v>
      </c>
      <c r="T119" s="49">
        <f t="shared" si="23"/>
        <v>0</v>
      </c>
    </row>
    <row r="120" spans="1:20" ht="13.5" customHeight="1">
      <c r="A120" s="7"/>
      <c r="B120" s="72" t="s">
        <v>7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4"/>
      <c r="N120" s="47">
        <v>4</v>
      </c>
      <c r="O120" s="47">
        <v>1</v>
      </c>
      <c r="P120" s="31" t="s">
        <v>164</v>
      </c>
      <c r="Q120" s="32">
        <v>110</v>
      </c>
      <c r="R120" s="48">
        <v>300</v>
      </c>
      <c r="S120" s="49">
        <v>0</v>
      </c>
      <c r="T120" s="49">
        <f t="shared" si="23"/>
        <v>0</v>
      </c>
    </row>
    <row r="121" spans="1:20" ht="31.5" customHeight="1">
      <c r="A121" s="7"/>
      <c r="B121" s="132" t="s">
        <v>114</v>
      </c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1"/>
      <c r="N121" s="44">
        <v>4</v>
      </c>
      <c r="O121" s="44">
        <v>9</v>
      </c>
      <c r="P121" s="29"/>
      <c r="Q121" s="30"/>
      <c r="R121" s="45">
        <f>R122</f>
        <v>3801.7</v>
      </c>
      <c r="S121" s="46">
        <f>S122</f>
        <v>0</v>
      </c>
      <c r="T121" s="46">
        <f t="shared" si="11"/>
        <v>0</v>
      </c>
    </row>
    <row r="122" spans="1:20" s="66" customFormat="1" ht="12.75" customHeight="1">
      <c r="A122" s="6"/>
      <c r="B122" s="78" t="s">
        <v>115</v>
      </c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80"/>
      <c r="N122" s="61">
        <v>4</v>
      </c>
      <c r="O122" s="61">
        <v>9</v>
      </c>
      <c r="P122" s="62" t="s">
        <v>113</v>
      </c>
      <c r="Q122" s="63"/>
      <c r="R122" s="64">
        <f t="shared" ref="R122" si="24">R123</f>
        <v>3801.7</v>
      </c>
      <c r="S122" s="65">
        <f>S123</f>
        <v>0</v>
      </c>
      <c r="T122" s="65">
        <f t="shared" si="11"/>
        <v>0</v>
      </c>
    </row>
    <row r="123" spans="1:20" ht="12.75" customHeight="1">
      <c r="A123" s="7"/>
      <c r="B123" s="72" t="s">
        <v>116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4"/>
      <c r="N123" s="47">
        <v>4</v>
      </c>
      <c r="O123" s="47">
        <v>9</v>
      </c>
      <c r="P123" s="31" t="s">
        <v>117</v>
      </c>
      <c r="Q123" s="32"/>
      <c r="R123" s="48">
        <f>R124</f>
        <v>3801.7</v>
      </c>
      <c r="S123" s="48">
        <f>S124</f>
        <v>0</v>
      </c>
      <c r="T123" s="49">
        <f t="shared" si="11"/>
        <v>0</v>
      </c>
    </row>
    <row r="124" spans="1:20" ht="12.75" customHeight="1">
      <c r="A124" s="7"/>
      <c r="B124" s="72" t="s">
        <v>130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4"/>
      <c r="N124" s="47">
        <v>4</v>
      </c>
      <c r="O124" s="47">
        <v>9</v>
      </c>
      <c r="P124" s="31" t="s">
        <v>131</v>
      </c>
      <c r="Q124" s="32"/>
      <c r="R124" s="48">
        <f t="shared" ref="R124:S126" si="25">R125</f>
        <v>3801.7</v>
      </c>
      <c r="S124" s="49">
        <f t="shared" si="25"/>
        <v>0</v>
      </c>
      <c r="T124" s="49">
        <f t="shared" si="11"/>
        <v>0</v>
      </c>
    </row>
    <row r="125" spans="1:20" ht="12.75" customHeight="1">
      <c r="A125" s="7"/>
      <c r="B125" s="72" t="s">
        <v>61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4"/>
      <c r="N125" s="47">
        <v>4</v>
      </c>
      <c r="O125" s="47">
        <v>9</v>
      </c>
      <c r="P125" s="31" t="s">
        <v>132</v>
      </c>
      <c r="Q125" s="32"/>
      <c r="R125" s="48">
        <f>R126</f>
        <v>3801.7</v>
      </c>
      <c r="S125" s="49">
        <f t="shared" si="25"/>
        <v>0</v>
      </c>
      <c r="T125" s="49">
        <f t="shared" si="11"/>
        <v>0</v>
      </c>
    </row>
    <row r="126" spans="1:20" ht="12.75" customHeight="1">
      <c r="A126" s="7"/>
      <c r="B126" s="81" t="s">
        <v>102</v>
      </c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3"/>
      <c r="N126" s="47">
        <v>4</v>
      </c>
      <c r="O126" s="47">
        <v>9</v>
      </c>
      <c r="P126" s="31" t="s">
        <v>132</v>
      </c>
      <c r="Q126" s="32">
        <v>200</v>
      </c>
      <c r="R126" s="48">
        <f t="shared" si="25"/>
        <v>3801.7</v>
      </c>
      <c r="S126" s="49">
        <f t="shared" si="25"/>
        <v>0</v>
      </c>
      <c r="T126" s="49">
        <f t="shared" si="11"/>
        <v>0</v>
      </c>
    </row>
    <row r="127" spans="1:20" ht="12.75" customHeight="1">
      <c r="A127" s="7"/>
      <c r="B127" s="72" t="s">
        <v>16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4"/>
      <c r="N127" s="47">
        <v>4</v>
      </c>
      <c r="O127" s="47">
        <v>9</v>
      </c>
      <c r="P127" s="31" t="s">
        <v>132</v>
      </c>
      <c r="Q127" s="32">
        <v>240</v>
      </c>
      <c r="R127" s="48">
        <v>3801.7</v>
      </c>
      <c r="S127" s="49">
        <v>0</v>
      </c>
      <c r="T127" s="49">
        <f t="shared" si="11"/>
        <v>0</v>
      </c>
    </row>
    <row r="128" spans="1:20" ht="12.75" customHeight="1">
      <c r="A128" s="7"/>
      <c r="B128" s="90" t="s">
        <v>22</v>
      </c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2"/>
      <c r="N128" s="44">
        <v>4</v>
      </c>
      <c r="O128" s="44">
        <v>10</v>
      </c>
      <c r="P128" s="29" t="s">
        <v>1</v>
      </c>
      <c r="Q128" s="30" t="s">
        <v>1</v>
      </c>
      <c r="R128" s="45">
        <f t="shared" ref="R128:S130" si="26">R129</f>
        <v>1434.7</v>
      </c>
      <c r="S128" s="46">
        <f t="shared" si="26"/>
        <v>200.4</v>
      </c>
      <c r="T128" s="46">
        <f t="shared" si="11"/>
        <v>13.968076949884994</v>
      </c>
    </row>
    <row r="129" spans="1:20" s="66" customFormat="1" ht="12.75" customHeight="1">
      <c r="A129" s="6"/>
      <c r="B129" s="93" t="s">
        <v>143</v>
      </c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5"/>
      <c r="N129" s="61">
        <v>4</v>
      </c>
      <c r="O129" s="61">
        <v>10</v>
      </c>
      <c r="P129" s="62">
        <v>1400000000</v>
      </c>
      <c r="Q129" s="63" t="s">
        <v>1</v>
      </c>
      <c r="R129" s="64">
        <f t="shared" si="26"/>
        <v>1434.7</v>
      </c>
      <c r="S129" s="65">
        <f t="shared" si="26"/>
        <v>200.4</v>
      </c>
      <c r="T129" s="65">
        <f t="shared" si="11"/>
        <v>13.968076949884994</v>
      </c>
    </row>
    <row r="130" spans="1:20" ht="12.75" customHeight="1">
      <c r="A130" s="7"/>
      <c r="B130" s="84" t="s">
        <v>99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6"/>
      <c r="N130" s="47">
        <v>4</v>
      </c>
      <c r="O130" s="47">
        <v>10</v>
      </c>
      <c r="P130" s="31">
        <v>1410000000</v>
      </c>
      <c r="Q130" s="32" t="s">
        <v>1</v>
      </c>
      <c r="R130" s="48">
        <f t="shared" si="26"/>
        <v>1434.7</v>
      </c>
      <c r="S130" s="49">
        <f t="shared" si="26"/>
        <v>200.4</v>
      </c>
      <c r="T130" s="49">
        <f t="shared" si="11"/>
        <v>13.968076949884994</v>
      </c>
    </row>
    <row r="131" spans="1:20" ht="12.75" customHeight="1">
      <c r="A131" s="7"/>
      <c r="B131" s="84" t="s">
        <v>100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6"/>
      <c r="N131" s="47">
        <v>4</v>
      </c>
      <c r="O131" s="47">
        <v>10</v>
      </c>
      <c r="P131" s="31">
        <v>1410100000</v>
      </c>
      <c r="Q131" s="32" t="s">
        <v>1</v>
      </c>
      <c r="R131" s="48">
        <f>R132+R135</f>
        <v>1434.7</v>
      </c>
      <c r="S131" s="49">
        <f>S132+S135</f>
        <v>200.4</v>
      </c>
      <c r="T131" s="49">
        <f t="shared" si="11"/>
        <v>13.968076949884994</v>
      </c>
    </row>
    <row r="132" spans="1:20" ht="12.75" customHeight="1">
      <c r="A132" s="7"/>
      <c r="B132" s="72" t="s">
        <v>61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4"/>
      <c r="N132" s="47">
        <v>4</v>
      </c>
      <c r="O132" s="47">
        <v>10</v>
      </c>
      <c r="P132" s="31">
        <v>1410199990</v>
      </c>
      <c r="Q132" s="32"/>
      <c r="R132" s="48">
        <f>R133</f>
        <v>846</v>
      </c>
      <c r="S132" s="49">
        <f t="shared" ref="S132:S133" si="27">S133</f>
        <v>57.9</v>
      </c>
      <c r="T132" s="49">
        <f t="shared" si="11"/>
        <v>6.8439716312056742</v>
      </c>
    </row>
    <row r="133" spans="1:20" ht="12.75" customHeight="1">
      <c r="A133" s="7"/>
      <c r="B133" s="81" t="s">
        <v>102</v>
      </c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3"/>
      <c r="N133" s="47">
        <v>4</v>
      </c>
      <c r="O133" s="47">
        <v>10</v>
      </c>
      <c r="P133" s="31">
        <v>1410199990</v>
      </c>
      <c r="Q133" s="32" t="s">
        <v>17</v>
      </c>
      <c r="R133" s="48">
        <f>R134</f>
        <v>846</v>
      </c>
      <c r="S133" s="49">
        <f t="shared" si="27"/>
        <v>57.9</v>
      </c>
      <c r="T133" s="49">
        <f t="shared" si="11"/>
        <v>6.8439716312056742</v>
      </c>
    </row>
    <row r="134" spans="1:20" ht="21.75" customHeight="1">
      <c r="A134" s="7"/>
      <c r="B134" s="72" t="s">
        <v>16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4"/>
      <c r="N134" s="47">
        <v>4</v>
      </c>
      <c r="O134" s="47">
        <v>10</v>
      </c>
      <c r="P134" s="31">
        <v>1410199990</v>
      </c>
      <c r="Q134" s="32" t="s">
        <v>15</v>
      </c>
      <c r="R134" s="48">
        <v>846</v>
      </c>
      <c r="S134" s="49">
        <v>57.9</v>
      </c>
      <c r="T134" s="49">
        <f t="shared" si="11"/>
        <v>6.8439716312056742</v>
      </c>
    </row>
    <row r="135" spans="1:20" ht="32.25" customHeight="1">
      <c r="A135" s="7"/>
      <c r="B135" s="84" t="s">
        <v>21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6"/>
      <c r="N135" s="47">
        <v>4</v>
      </c>
      <c r="O135" s="47">
        <v>10</v>
      </c>
      <c r="P135" s="31">
        <v>1410120070</v>
      </c>
      <c r="Q135" s="32" t="s">
        <v>1</v>
      </c>
      <c r="R135" s="48">
        <f t="shared" ref="R135:S136" si="28">R136</f>
        <v>588.70000000000005</v>
      </c>
      <c r="S135" s="49">
        <f t="shared" si="28"/>
        <v>142.5</v>
      </c>
      <c r="T135" s="49">
        <f t="shared" si="11"/>
        <v>24.205877356888056</v>
      </c>
    </row>
    <row r="136" spans="1:20" ht="42.75" customHeight="1">
      <c r="A136" s="7"/>
      <c r="B136" s="81" t="s">
        <v>102</v>
      </c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47">
        <v>4</v>
      </c>
      <c r="O136" s="47">
        <v>10</v>
      </c>
      <c r="P136" s="31">
        <v>1410120070</v>
      </c>
      <c r="Q136" s="32" t="s">
        <v>17</v>
      </c>
      <c r="R136" s="48">
        <f t="shared" si="28"/>
        <v>588.70000000000005</v>
      </c>
      <c r="S136" s="49">
        <f t="shared" si="28"/>
        <v>142.5</v>
      </c>
      <c r="T136" s="49">
        <f t="shared" si="11"/>
        <v>24.205877356888056</v>
      </c>
    </row>
    <row r="137" spans="1:20" ht="21.75" customHeight="1">
      <c r="A137" s="7"/>
      <c r="B137" s="72" t="s">
        <v>16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4"/>
      <c r="N137" s="47">
        <v>4</v>
      </c>
      <c r="O137" s="47">
        <v>10</v>
      </c>
      <c r="P137" s="31">
        <v>1410120070</v>
      </c>
      <c r="Q137" s="32" t="s">
        <v>15</v>
      </c>
      <c r="R137" s="68">
        <v>588.70000000000005</v>
      </c>
      <c r="S137" s="69">
        <v>142.5</v>
      </c>
      <c r="T137" s="49">
        <f t="shared" si="11"/>
        <v>24.205877356888056</v>
      </c>
    </row>
    <row r="138" spans="1:20" ht="21.75" customHeight="1">
      <c r="A138" s="7"/>
      <c r="B138" s="132" t="s">
        <v>107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1"/>
      <c r="N138" s="44">
        <v>4</v>
      </c>
      <c r="O138" s="44">
        <v>12</v>
      </c>
      <c r="P138" s="29"/>
      <c r="Q138" s="30"/>
      <c r="R138" s="45">
        <f t="shared" ref="R138:R143" si="29">R139</f>
        <v>169</v>
      </c>
      <c r="S138" s="46">
        <f>S139</f>
        <v>0</v>
      </c>
      <c r="T138" s="46">
        <f t="shared" ref="T138:T178" si="30">S138/R138*100</f>
        <v>0</v>
      </c>
    </row>
    <row r="139" spans="1:20" s="66" customFormat="1" ht="21.75" customHeight="1">
      <c r="A139" s="6"/>
      <c r="B139" s="93" t="s">
        <v>140</v>
      </c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5"/>
      <c r="N139" s="61">
        <v>4</v>
      </c>
      <c r="O139" s="61">
        <v>12</v>
      </c>
      <c r="P139" s="62">
        <v>1800000000</v>
      </c>
      <c r="Q139" s="63"/>
      <c r="R139" s="64">
        <f t="shared" si="29"/>
        <v>169</v>
      </c>
      <c r="S139" s="65">
        <f t="shared" ref="S139:S143" si="31">S140</f>
        <v>0</v>
      </c>
      <c r="T139" s="65">
        <f t="shared" si="30"/>
        <v>0</v>
      </c>
    </row>
    <row r="140" spans="1:20" ht="12.75" customHeight="1">
      <c r="A140" s="7"/>
      <c r="B140" s="96" t="s">
        <v>108</v>
      </c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8"/>
      <c r="N140" s="47">
        <v>4</v>
      </c>
      <c r="O140" s="47">
        <v>12</v>
      </c>
      <c r="P140" s="31" t="s">
        <v>84</v>
      </c>
      <c r="Q140" s="32"/>
      <c r="R140" s="48">
        <f t="shared" si="29"/>
        <v>169</v>
      </c>
      <c r="S140" s="49">
        <f t="shared" si="31"/>
        <v>0</v>
      </c>
      <c r="T140" s="49">
        <f t="shared" si="30"/>
        <v>0</v>
      </c>
    </row>
    <row r="141" spans="1:20" ht="21.75" customHeight="1">
      <c r="A141" s="7"/>
      <c r="B141" s="96" t="s">
        <v>101</v>
      </c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8"/>
      <c r="N141" s="47">
        <v>4</v>
      </c>
      <c r="O141" s="47">
        <v>12</v>
      </c>
      <c r="P141" s="31" t="s">
        <v>85</v>
      </c>
      <c r="Q141" s="32"/>
      <c r="R141" s="48">
        <f t="shared" si="29"/>
        <v>169</v>
      </c>
      <c r="S141" s="49">
        <f t="shared" si="31"/>
        <v>0</v>
      </c>
      <c r="T141" s="49">
        <f t="shared" si="30"/>
        <v>0</v>
      </c>
    </row>
    <row r="142" spans="1:20" ht="21.75" customHeight="1">
      <c r="A142" s="7"/>
      <c r="B142" s="96" t="s">
        <v>87</v>
      </c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8"/>
      <c r="N142" s="47">
        <v>4</v>
      </c>
      <c r="O142" s="47">
        <v>12</v>
      </c>
      <c r="P142" s="31" t="s">
        <v>109</v>
      </c>
      <c r="Q142" s="32"/>
      <c r="R142" s="48">
        <f t="shared" si="29"/>
        <v>169</v>
      </c>
      <c r="S142" s="49">
        <f t="shared" si="31"/>
        <v>0</v>
      </c>
      <c r="T142" s="49">
        <f t="shared" si="30"/>
        <v>0</v>
      </c>
    </row>
    <row r="143" spans="1:20" ht="21.75" customHeight="1">
      <c r="A143" s="7"/>
      <c r="B143" s="72" t="s">
        <v>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4"/>
      <c r="N143" s="47">
        <v>4</v>
      </c>
      <c r="O143" s="47">
        <v>12</v>
      </c>
      <c r="P143" s="31" t="s">
        <v>109</v>
      </c>
      <c r="Q143" s="32">
        <v>500</v>
      </c>
      <c r="R143" s="48">
        <f t="shared" si="29"/>
        <v>169</v>
      </c>
      <c r="S143" s="49">
        <f t="shared" si="31"/>
        <v>0</v>
      </c>
      <c r="T143" s="49">
        <f t="shared" si="30"/>
        <v>0</v>
      </c>
    </row>
    <row r="144" spans="1:20" ht="25.5" customHeight="1">
      <c r="A144" s="7"/>
      <c r="B144" s="72" t="s">
        <v>4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4"/>
      <c r="N144" s="47">
        <v>4</v>
      </c>
      <c r="O144" s="47">
        <v>12</v>
      </c>
      <c r="P144" s="31" t="s">
        <v>109</v>
      </c>
      <c r="Q144" s="32">
        <v>540</v>
      </c>
      <c r="R144" s="48">
        <v>169</v>
      </c>
      <c r="S144" s="49">
        <v>0</v>
      </c>
      <c r="T144" s="49">
        <f t="shared" si="30"/>
        <v>0</v>
      </c>
    </row>
    <row r="145" spans="1:20" ht="24.75" customHeight="1">
      <c r="A145" s="7"/>
      <c r="B145" s="87" t="s">
        <v>150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9"/>
      <c r="N145" s="52">
        <v>5</v>
      </c>
      <c r="O145" s="52">
        <v>0</v>
      </c>
      <c r="P145" s="33" t="s">
        <v>1</v>
      </c>
      <c r="Q145" s="34" t="s">
        <v>1</v>
      </c>
      <c r="R145" s="53">
        <f>R146+R160+R153</f>
        <v>6635</v>
      </c>
      <c r="S145" s="53">
        <f>S146+S160+S153</f>
        <v>1011.8000000000001</v>
      </c>
      <c r="T145" s="43">
        <f t="shared" si="30"/>
        <v>15.249434815373023</v>
      </c>
    </row>
    <row r="146" spans="1:20" ht="24.75" customHeight="1">
      <c r="A146" s="7"/>
      <c r="B146" s="90" t="s">
        <v>20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2"/>
      <c r="N146" s="44">
        <v>5</v>
      </c>
      <c r="O146" s="44">
        <v>1</v>
      </c>
      <c r="P146" s="29" t="s">
        <v>1</v>
      </c>
      <c r="Q146" s="30" t="s">
        <v>1</v>
      </c>
      <c r="R146" s="45">
        <f>R147</f>
        <v>42</v>
      </c>
      <c r="S146" s="45">
        <f>S147</f>
        <v>6.7</v>
      </c>
      <c r="T146" s="46">
        <f t="shared" si="30"/>
        <v>15.952380952380954</v>
      </c>
    </row>
    <row r="147" spans="1:20" s="66" customFormat="1" ht="37.5" customHeight="1">
      <c r="A147" s="6"/>
      <c r="B147" s="93" t="s">
        <v>144</v>
      </c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5"/>
      <c r="N147" s="61">
        <v>5</v>
      </c>
      <c r="O147" s="61">
        <v>1</v>
      </c>
      <c r="P147" s="62" t="s">
        <v>62</v>
      </c>
      <c r="Q147" s="63" t="s">
        <v>1</v>
      </c>
      <c r="R147" s="64">
        <f t="shared" ref="R147:S148" si="32">R148</f>
        <v>42</v>
      </c>
      <c r="S147" s="65">
        <f t="shared" si="32"/>
        <v>6.7</v>
      </c>
      <c r="T147" s="65">
        <f t="shared" si="30"/>
        <v>15.952380952380954</v>
      </c>
    </row>
    <row r="148" spans="1:20" ht="21.75" customHeight="1">
      <c r="A148" s="7"/>
      <c r="B148" s="84" t="s">
        <v>63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6"/>
      <c r="N148" s="47">
        <v>5</v>
      </c>
      <c r="O148" s="47">
        <v>1</v>
      </c>
      <c r="P148" s="35" t="s">
        <v>64</v>
      </c>
      <c r="Q148" s="32" t="s">
        <v>1</v>
      </c>
      <c r="R148" s="48">
        <f t="shared" si="32"/>
        <v>42</v>
      </c>
      <c r="S148" s="49">
        <f t="shared" si="32"/>
        <v>6.7</v>
      </c>
      <c r="T148" s="49">
        <f t="shared" si="30"/>
        <v>15.952380952380954</v>
      </c>
    </row>
    <row r="149" spans="1:20" ht="33" customHeight="1">
      <c r="A149" s="7"/>
      <c r="B149" s="72" t="s">
        <v>65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4"/>
      <c r="N149" s="47">
        <v>5</v>
      </c>
      <c r="O149" s="47">
        <v>1</v>
      </c>
      <c r="P149" s="31" t="s">
        <v>66</v>
      </c>
      <c r="Q149" s="32"/>
      <c r="R149" s="48">
        <f>R151</f>
        <v>42</v>
      </c>
      <c r="S149" s="49">
        <f t="shared" ref="S149:S150" si="33">S150</f>
        <v>6.7</v>
      </c>
      <c r="T149" s="49">
        <f t="shared" si="30"/>
        <v>15.952380952380954</v>
      </c>
    </row>
    <row r="150" spans="1:20" ht="21.75" customHeight="1">
      <c r="A150" s="7"/>
      <c r="B150" s="72" t="s">
        <v>61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4"/>
      <c r="N150" s="47">
        <v>5</v>
      </c>
      <c r="O150" s="47">
        <v>1</v>
      </c>
      <c r="P150" s="31" t="s">
        <v>103</v>
      </c>
      <c r="Q150" s="32"/>
      <c r="R150" s="48">
        <f>R151</f>
        <v>42</v>
      </c>
      <c r="S150" s="49">
        <f t="shared" si="33"/>
        <v>6.7</v>
      </c>
      <c r="T150" s="49">
        <f t="shared" si="30"/>
        <v>15.952380952380954</v>
      </c>
    </row>
    <row r="151" spans="1:20" ht="21.75" customHeight="1">
      <c r="A151" s="7"/>
      <c r="B151" s="72" t="s">
        <v>102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4"/>
      <c r="N151" s="47">
        <v>5</v>
      </c>
      <c r="O151" s="47">
        <v>1</v>
      </c>
      <c r="P151" s="31" t="s">
        <v>103</v>
      </c>
      <c r="Q151" s="32">
        <v>200</v>
      </c>
      <c r="R151" s="48">
        <f>R152</f>
        <v>42</v>
      </c>
      <c r="S151" s="49">
        <f>S152</f>
        <v>6.7</v>
      </c>
      <c r="T151" s="49">
        <f t="shared" si="30"/>
        <v>15.952380952380954</v>
      </c>
    </row>
    <row r="152" spans="1:20" ht="42.75" customHeight="1">
      <c r="A152" s="7"/>
      <c r="B152" s="72" t="s">
        <v>16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4"/>
      <c r="N152" s="47">
        <v>5</v>
      </c>
      <c r="O152" s="47">
        <v>1</v>
      </c>
      <c r="P152" s="31" t="s">
        <v>103</v>
      </c>
      <c r="Q152" s="32">
        <v>240</v>
      </c>
      <c r="R152" s="48">
        <v>42</v>
      </c>
      <c r="S152" s="49">
        <v>6.7</v>
      </c>
      <c r="T152" s="49">
        <f t="shared" si="30"/>
        <v>15.952380952380954</v>
      </c>
    </row>
    <row r="153" spans="1:20" ht="21.75" customHeight="1">
      <c r="A153" s="58"/>
      <c r="B153" s="99" t="s">
        <v>133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1"/>
      <c r="N153" s="44">
        <v>5</v>
      </c>
      <c r="O153" s="44">
        <v>2</v>
      </c>
      <c r="P153" s="29"/>
      <c r="Q153" s="30"/>
      <c r="R153" s="45">
        <f>R154</f>
        <v>1700</v>
      </c>
      <c r="S153" s="45">
        <f>S154</f>
        <v>0</v>
      </c>
      <c r="T153" s="46">
        <f t="shared" si="30"/>
        <v>0</v>
      </c>
    </row>
    <row r="154" spans="1:20" s="66" customFormat="1" ht="30.75" customHeight="1">
      <c r="A154" s="6"/>
      <c r="B154" s="111" t="s">
        <v>144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3"/>
      <c r="N154" s="67">
        <v>5</v>
      </c>
      <c r="O154" s="61">
        <v>2</v>
      </c>
      <c r="P154" s="62" t="s">
        <v>62</v>
      </c>
      <c r="Q154" s="63"/>
      <c r="R154" s="64">
        <f>R155</f>
        <v>1700</v>
      </c>
      <c r="S154" s="64">
        <f>S155</f>
        <v>0</v>
      </c>
      <c r="T154" s="65">
        <f t="shared" si="30"/>
        <v>0</v>
      </c>
    </row>
    <row r="155" spans="1:20" ht="30.75" customHeight="1">
      <c r="A155" s="7"/>
      <c r="B155" s="102" t="s">
        <v>67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4"/>
      <c r="N155" s="47">
        <v>5</v>
      </c>
      <c r="O155" s="47">
        <v>2</v>
      </c>
      <c r="P155" s="31" t="s">
        <v>68</v>
      </c>
      <c r="Q155" s="32"/>
      <c r="R155" s="48">
        <f t="shared" ref="R155:S155" si="34">R156</f>
        <v>1700</v>
      </c>
      <c r="S155" s="49">
        <f t="shared" si="34"/>
        <v>0</v>
      </c>
      <c r="T155" s="49">
        <f t="shared" si="30"/>
        <v>0</v>
      </c>
    </row>
    <row r="156" spans="1:20" ht="30.75" customHeight="1">
      <c r="A156" s="7"/>
      <c r="B156" s="72" t="s">
        <v>69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4"/>
      <c r="N156" s="47">
        <v>5</v>
      </c>
      <c r="O156" s="47">
        <v>2</v>
      </c>
      <c r="P156" s="31" t="s">
        <v>70</v>
      </c>
      <c r="Q156" s="32"/>
      <c r="R156" s="48">
        <f>R158</f>
        <v>1700</v>
      </c>
      <c r="S156" s="49">
        <f t="shared" ref="S156:S157" si="35">S157</f>
        <v>0</v>
      </c>
      <c r="T156" s="49">
        <f t="shared" si="30"/>
        <v>0</v>
      </c>
    </row>
    <row r="157" spans="1:20" ht="30.75" customHeight="1">
      <c r="A157" s="7"/>
      <c r="B157" s="72" t="s">
        <v>61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4"/>
      <c r="N157" s="47">
        <v>5</v>
      </c>
      <c r="O157" s="47">
        <v>2</v>
      </c>
      <c r="P157" s="31" t="s">
        <v>71</v>
      </c>
      <c r="Q157" s="32"/>
      <c r="R157" s="48">
        <f>R158</f>
        <v>1700</v>
      </c>
      <c r="S157" s="49">
        <f t="shared" si="35"/>
        <v>0</v>
      </c>
      <c r="T157" s="49">
        <f t="shared" si="30"/>
        <v>0</v>
      </c>
    </row>
    <row r="158" spans="1:20" ht="30.75" customHeight="1">
      <c r="A158" s="7"/>
      <c r="B158" s="81" t="s">
        <v>102</v>
      </c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3"/>
      <c r="N158" s="47">
        <v>5</v>
      </c>
      <c r="O158" s="47">
        <v>2</v>
      </c>
      <c r="P158" s="31" t="s">
        <v>71</v>
      </c>
      <c r="Q158" s="32">
        <v>200</v>
      </c>
      <c r="R158" s="48">
        <f>R159</f>
        <v>1700</v>
      </c>
      <c r="S158" s="49">
        <f>S159</f>
        <v>0</v>
      </c>
      <c r="T158" s="49">
        <f t="shared" si="30"/>
        <v>0</v>
      </c>
    </row>
    <row r="159" spans="1:20" ht="30.75" customHeight="1">
      <c r="A159" s="7"/>
      <c r="B159" s="72" t="s">
        <v>16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4"/>
      <c r="N159" s="47">
        <v>5</v>
      </c>
      <c r="O159" s="47">
        <v>2</v>
      </c>
      <c r="P159" s="31" t="s">
        <v>71</v>
      </c>
      <c r="Q159" s="32">
        <v>240</v>
      </c>
      <c r="R159" s="48">
        <v>1700</v>
      </c>
      <c r="S159" s="49">
        <v>0</v>
      </c>
      <c r="T159" s="49">
        <f t="shared" si="30"/>
        <v>0</v>
      </c>
    </row>
    <row r="160" spans="1:20" ht="21.75" customHeight="1">
      <c r="A160" s="7"/>
      <c r="B160" s="90" t="s">
        <v>19</v>
      </c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2"/>
      <c r="N160" s="44">
        <v>5</v>
      </c>
      <c r="O160" s="44">
        <v>3</v>
      </c>
      <c r="P160" s="29" t="s">
        <v>1</v>
      </c>
      <c r="Q160" s="30" t="s">
        <v>1</v>
      </c>
      <c r="R160" s="45">
        <f>R161</f>
        <v>4893</v>
      </c>
      <c r="S160" s="45">
        <f>S161</f>
        <v>1005.1</v>
      </c>
      <c r="T160" s="46">
        <f t="shared" si="30"/>
        <v>20.541590026568567</v>
      </c>
    </row>
    <row r="161" spans="1:20" s="66" customFormat="1" ht="30" customHeight="1">
      <c r="A161" s="6"/>
      <c r="B161" s="93" t="s">
        <v>145</v>
      </c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5"/>
      <c r="N161" s="61">
        <v>5</v>
      </c>
      <c r="O161" s="61">
        <v>3</v>
      </c>
      <c r="P161" s="62" t="s">
        <v>72</v>
      </c>
      <c r="Q161" s="63" t="s">
        <v>1</v>
      </c>
      <c r="R161" s="64">
        <f>R167+R162+R172</f>
        <v>4893</v>
      </c>
      <c r="S161" s="64">
        <f>S167+S162</f>
        <v>1005.1</v>
      </c>
      <c r="T161" s="65">
        <f t="shared" si="30"/>
        <v>20.541590026568567</v>
      </c>
    </row>
    <row r="162" spans="1:20" s="66" customFormat="1" ht="30" customHeight="1">
      <c r="A162" s="6"/>
      <c r="B162" s="75" t="s">
        <v>170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7"/>
      <c r="N162" s="47">
        <v>5</v>
      </c>
      <c r="O162" s="47">
        <v>3</v>
      </c>
      <c r="P162" s="31" t="s">
        <v>171</v>
      </c>
      <c r="Q162" s="32"/>
      <c r="R162" s="48">
        <f t="shared" ref="R162:S165" si="36">R163</f>
        <v>100</v>
      </c>
      <c r="S162" s="48">
        <f t="shared" si="36"/>
        <v>0</v>
      </c>
      <c r="T162" s="49">
        <f t="shared" si="30"/>
        <v>0</v>
      </c>
    </row>
    <row r="163" spans="1:20" s="66" customFormat="1" ht="30" customHeight="1">
      <c r="A163" s="6"/>
      <c r="B163" s="75" t="s">
        <v>172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7"/>
      <c r="N163" s="47">
        <v>5</v>
      </c>
      <c r="O163" s="47">
        <v>3</v>
      </c>
      <c r="P163" s="31" t="s">
        <v>173</v>
      </c>
      <c r="Q163" s="32"/>
      <c r="R163" s="48">
        <f t="shared" si="36"/>
        <v>100</v>
      </c>
      <c r="S163" s="48">
        <f t="shared" si="36"/>
        <v>0</v>
      </c>
      <c r="T163" s="49">
        <f t="shared" si="30"/>
        <v>0</v>
      </c>
    </row>
    <row r="164" spans="1:20" s="66" customFormat="1" ht="30" customHeight="1">
      <c r="A164" s="6"/>
      <c r="B164" s="75" t="s">
        <v>61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7"/>
      <c r="N164" s="47">
        <v>5</v>
      </c>
      <c r="O164" s="47">
        <v>3</v>
      </c>
      <c r="P164" s="31" t="s">
        <v>174</v>
      </c>
      <c r="Q164" s="32"/>
      <c r="R164" s="48">
        <f t="shared" si="36"/>
        <v>100</v>
      </c>
      <c r="S164" s="48">
        <f t="shared" si="36"/>
        <v>0</v>
      </c>
      <c r="T164" s="49">
        <f t="shared" si="30"/>
        <v>0</v>
      </c>
    </row>
    <row r="165" spans="1:20" s="66" customFormat="1" ht="30" customHeight="1">
      <c r="A165" s="6"/>
      <c r="B165" s="75" t="s">
        <v>102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7"/>
      <c r="N165" s="47">
        <v>5</v>
      </c>
      <c r="O165" s="47">
        <v>3</v>
      </c>
      <c r="P165" s="31" t="s">
        <v>174</v>
      </c>
      <c r="Q165" s="32">
        <v>200</v>
      </c>
      <c r="R165" s="48">
        <f t="shared" si="36"/>
        <v>100</v>
      </c>
      <c r="S165" s="48">
        <f t="shared" si="36"/>
        <v>0</v>
      </c>
      <c r="T165" s="49">
        <f t="shared" si="30"/>
        <v>0</v>
      </c>
    </row>
    <row r="166" spans="1:20" s="66" customFormat="1" ht="30" customHeight="1">
      <c r="A166" s="6"/>
      <c r="B166" s="75" t="s">
        <v>16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7"/>
      <c r="N166" s="47">
        <v>5</v>
      </c>
      <c r="O166" s="47">
        <v>3</v>
      </c>
      <c r="P166" s="31" t="s">
        <v>174</v>
      </c>
      <c r="Q166" s="32">
        <v>240</v>
      </c>
      <c r="R166" s="48">
        <v>100</v>
      </c>
      <c r="S166" s="48">
        <v>0</v>
      </c>
      <c r="T166" s="49">
        <f t="shared" si="30"/>
        <v>0</v>
      </c>
    </row>
    <row r="167" spans="1:20" ht="32.25" customHeight="1">
      <c r="A167" s="7"/>
      <c r="B167" s="84" t="s">
        <v>73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6"/>
      <c r="N167" s="47">
        <v>5</v>
      </c>
      <c r="O167" s="47">
        <v>3</v>
      </c>
      <c r="P167" s="31" t="s">
        <v>74</v>
      </c>
      <c r="Q167" s="32" t="s">
        <v>1</v>
      </c>
      <c r="R167" s="48">
        <f>R168</f>
        <v>3575.1</v>
      </c>
      <c r="S167" s="48">
        <f>S168</f>
        <v>1005.1</v>
      </c>
      <c r="T167" s="49">
        <f t="shared" si="30"/>
        <v>28.11389891191855</v>
      </c>
    </row>
    <row r="168" spans="1:20" ht="21.75" customHeight="1">
      <c r="A168" s="7"/>
      <c r="B168" s="72" t="s">
        <v>75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4"/>
      <c r="N168" s="47">
        <v>5</v>
      </c>
      <c r="O168" s="47">
        <v>3</v>
      </c>
      <c r="P168" s="31" t="s">
        <v>76</v>
      </c>
      <c r="Q168" s="32"/>
      <c r="R168" s="48">
        <f>R169</f>
        <v>3575.1</v>
      </c>
      <c r="S168" s="48">
        <f>S169</f>
        <v>1005.1</v>
      </c>
      <c r="T168" s="49">
        <f t="shared" si="30"/>
        <v>28.11389891191855</v>
      </c>
    </row>
    <row r="169" spans="1:20" ht="30" customHeight="1">
      <c r="A169" s="7"/>
      <c r="B169" s="72" t="s">
        <v>61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4"/>
      <c r="N169" s="47">
        <v>5</v>
      </c>
      <c r="O169" s="47">
        <v>3</v>
      </c>
      <c r="P169" s="31" t="s">
        <v>160</v>
      </c>
      <c r="Q169" s="32"/>
      <c r="R169" s="48">
        <f t="shared" ref="R169:S170" si="37">R170</f>
        <v>3575.1</v>
      </c>
      <c r="S169" s="49">
        <f t="shared" si="37"/>
        <v>1005.1</v>
      </c>
      <c r="T169" s="49">
        <f t="shared" ref="T169:T174" si="38">S169/R169*100</f>
        <v>28.11389891191855</v>
      </c>
    </row>
    <row r="170" spans="1:20" ht="12.75" customHeight="1">
      <c r="A170" s="7"/>
      <c r="B170" s="81" t="s">
        <v>102</v>
      </c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3"/>
      <c r="N170" s="47">
        <v>5</v>
      </c>
      <c r="O170" s="47">
        <v>3</v>
      </c>
      <c r="P170" s="31" t="s">
        <v>160</v>
      </c>
      <c r="Q170" s="32" t="s">
        <v>17</v>
      </c>
      <c r="R170" s="48">
        <f t="shared" si="37"/>
        <v>3575.1</v>
      </c>
      <c r="S170" s="49">
        <f t="shared" si="37"/>
        <v>1005.1</v>
      </c>
      <c r="T170" s="49">
        <f t="shared" si="38"/>
        <v>28.11389891191855</v>
      </c>
    </row>
    <row r="171" spans="1:20" ht="21.75" customHeight="1">
      <c r="A171" s="7"/>
      <c r="B171" s="72" t="s">
        <v>16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4"/>
      <c r="N171" s="47">
        <v>5</v>
      </c>
      <c r="O171" s="47">
        <v>3</v>
      </c>
      <c r="P171" s="31" t="s">
        <v>160</v>
      </c>
      <c r="Q171" s="32" t="s">
        <v>15</v>
      </c>
      <c r="R171" s="48">
        <v>3575.1</v>
      </c>
      <c r="S171" s="49">
        <v>1005.1</v>
      </c>
      <c r="T171" s="49">
        <f t="shared" si="38"/>
        <v>28.11389891191855</v>
      </c>
    </row>
    <row r="172" spans="1:20" ht="21.75" customHeight="1">
      <c r="A172" s="7"/>
      <c r="B172" s="72" t="s">
        <v>175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4"/>
      <c r="N172" s="47">
        <v>5</v>
      </c>
      <c r="O172" s="47">
        <v>3</v>
      </c>
      <c r="P172" s="31" t="s">
        <v>177</v>
      </c>
      <c r="Q172" s="32"/>
      <c r="R172" s="48">
        <f>R173</f>
        <v>1217.9000000000001</v>
      </c>
      <c r="S172" s="48">
        <f t="shared" ref="S172:S173" si="39">S173</f>
        <v>0</v>
      </c>
      <c r="T172" s="49">
        <f t="shared" si="38"/>
        <v>0</v>
      </c>
    </row>
    <row r="173" spans="1:20" ht="21.75" customHeight="1">
      <c r="A173" s="7"/>
      <c r="B173" s="72" t="s">
        <v>176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4"/>
      <c r="N173" s="47">
        <v>5</v>
      </c>
      <c r="O173" s="47">
        <v>3</v>
      </c>
      <c r="P173" s="31" t="s">
        <v>178</v>
      </c>
      <c r="Q173" s="32"/>
      <c r="R173" s="48">
        <f>R174</f>
        <v>1217.9000000000001</v>
      </c>
      <c r="S173" s="48">
        <f t="shared" si="39"/>
        <v>0</v>
      </c>
      <c r="T173" s="49">
        <f t="shared" si="38"/>
        <v>0</v>
      </c>
    </row>
    <row r="174" spans="1:20" ht="32.25" customHeight="1">
      <c r="A174" s="7"/>
      <c r="B174" s="72" t="s">
        <v>61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4"/>
      <c r="N174" s="47">
        <v>5</v>
      </c>
      <c r="O174" s="47">
        <v>3</v>
      </c>
      <c r="P174" s="35" t="s">
        <v>179</v>
      </c>
      <c r="Q174" s="32"/>
      <c r="R174" s="48">
        <f>R175</f>
        <v>1217.9000000000001</v>
      </c>
      <c r="S174" s="48">
        <f>S175</f>
        <v>0</v>
      </c>
      <c r="T174" s="49">
        <f t="shared" si="38"/>
        <v>0</v>
      </c>
    </row>
    <row r="175" spans="1:20" ht="21.75" customHeight="1">
      <c r="A175" s="7"/>
      <c r="B175" s="81" t="s">
        <v>102</v>
      </c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3"/>
      <c r="N175" s="47">
        <v>5</v>
      </c>
      <c r="O175" s="47">
        <v>3</v>
      </c>
      <c r="P175" s="35" t="s">
        <v>179</v>
      </c>
      <c r="Q175" s="32">
        <v>200</v>
      </c>
      <c r="R175" s="48">
        <f>R176</f>
        <v>1217.9000000000001</v>
      </c>
      <c r="S175" s="48">
        <f t="shared" ref="S175" si="40">S176</f>
        <v>0</v>
      </c>
      <c r="T175" s="49">
        <f t="shared" si="30"/>
        <v>0</v>
      </c>
    </row>
    <row r="176" spans="1:20" ht="21.75" customHeight="1">
      <c r="A176" s="7"/>
      <c r="B176" s="72" t="s">
        <v>16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4"/>
      <c r="N176" s="47">
        <v>5</v>
      </c>
      <c r="O176" s="47">
        <v>3</v>
      </c>
      <c r="P176" s="35" t="s">
        <v>180</v>
      </c>
      <c r="Q176" s="32">
        <v>240</v>
      </c>
      <c r="R176" s="48">
        <v>1217.9000000000001</v>
      </c>
      <c r="S176" s="49">
        <v>0</v>
      </c>
      <c r="T176" s="49">
        <f t="shared" si="30"/>
        <v>0</v>
      </c>
    </row>
    <row r="177" spans="1:20" ht="21.75" customHeight="1">
      <c r="A177" s="7"/>
      <c r="B177" s="87" t="s">
        <v>151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9"/>
      <c r="N177" s="52">
        <v>8</v>
      </c>
      <c r="O177" s="52">
        <v>0</v>
      </c>
      <c r="P177" s="33" t="s">
        <v>1</v>
      </c>
      <c r="Q177" s="34" t="s">
        <v>1</v>
      </c>
      <c r="R177" s="53">
        <f>R178</f>
        <v>1000</v>
      </c>
      <c r="S177" s="53">
        <f t="shared" ref="S177" si="41">S178</f>
        <v>381.2</v>
      </c>
      <c r="T177" s="43">
        <f t="shared" si="30"/>
        <v>38.119999999999997</v>
      </c>
    </row>
    <row r="178" spans="1:20" ht="21.75" customHeight="1">
      <c r="A178" s="7"/>
      <c r="B178" s="90" t="s">
        <v>18</v>
      </c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2"/>
      <c r="N178" s="44">
        <v>8</v>
      </c>
      <c r="O178" s="44">
        <v>1</v>
      </c>
      <c r="P178" s="29" t="s">
        <v>1</v>
      </c>
      <c r="Q178" s="30" t="s">
        <v>1</v>
      </c>
      <c r="R178" s="45">
        <f>R179</f>
        <v>1000</v>
      </c>
      <c r="S178" s="45">
        <f>S179</f>
        <v>381.2</v>
      </c>
      <c r="T178" s="46">
        <f t="shared" si="30"/>
        <v>38.119999999999997</v>
      </c>
    </row>
    <row r="179" spans="1:20" s="66" customFormat="1" ht="21.75" customHeight="1">
      <c r="A179" s="6"/>
      <c r="B179" s="93" t="s">
        <v>138</v>
      </c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5"/>
      <c r="N179" s="61">
        <v>8</v>
      </c>
      <c r="O179" s="61">
        <v>1</v>
      </c>
      <c r="P179" s="62" t="s">
        <v>83</v>
      </c>
      <c r="Q179" s="63"/>
      <c r="R179" s="64">
        <f t="shared" ref="R179:S183" si="42">R180</f>
        <v>1000</v>
      </c>
      <c r="S179" s="64">
        <f t="shared" si="42"/>
        <v>381.2</v>
      </c>
      <c r="T179" s="65">
        <f t="shared" ref="T179:T193" si="43">S179/R179*100</f>
        <v>38.119999999999997</v>
      </c>
    </row>
    <row r="180" spans="1:20" ht="21.75" customHeight="1">
      <c r="A180" s="7"/>
      <c r="B180" s="84" t="s">
        <v>92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6"/>
      <c r="N180" s="47">
        <v>8</v>
      </c>
      <c r="O180" s="47">
        <v>1</v>
      </c>
      <c r="P180" s="31" t="s">
        <v>84</v>
      </c>
      <c r="Q180" s="32"/>
      <c r="R180" s="48">
        <f t="shared" si="42"/>
        <v>1000</v>
      </c>
      <c r="S180" s="48">
        <f t="shared" si="42"/>
        <v>381.2</v>
      </c>
      <c r="T180" s="49">
        <f t="shared" si="43"/>
        <v>38.119999999999997</v>
      </c>
    </row>
    <row r="181" spans="1:20" ht="21.75" customHeight="1">
      <c r="A181" s="7"/>
      <c r="B181" s="84" t="s">
        <v>101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6"/>
      <c r="N181" s="47">
        <v>8</v>
      </c>
      <c r="O181" s="47">
        <v>1</v>
      </c>
      <c r="P181" s="31" t="s">
        <v>85</v>
      </c>
      <c r="Q181" s="32"/>
      <c r="R181" s="48">
        <f t="shared" si="42"/>
        <v>1000</v>
      </c>
      <c r="S181" s="48">
        <f t="shared" si="42"/>
        <v>381.2</v>
      </c>
      <c r="T181" s="49">
        <f t="shared" si="43"/>
        <v>38.119999999999997</v>
      </c>
    </row>
    <row r="182" spans="1:20" ht="21.75" customHeight="1">
      <c r="A182" s="7"/>
      <c r="B182" s="72" t="s">
        <v>61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4"/>
      <c r="N182" s="47">
        <v>8</v>
      </c>
      <c r="O182" s="47">
        <v>1</v>
      </c>
      <c r="P182" s="31" t="s">
        <v>181</v>
      </c>
      <c r="Q182" s="32"/>
      <c r="R182" s="48">
        <f t="shared" si="42"/>
        <v>1000</v>
      </c>
      <c r="S182" s="48">
        <f t="shared" si="42"/>
        <v>381.2</v>
      </c>
      <c r="T182" s="49">
        <f t="shared" si="43"/>
        <v>38.119999999999997</v>
      </c>
    </row>
    <row r="183" spans="1:20" ht="21.75" customHeight="1">
      <c r="A183" s="7"/>
      <c r="B183" s="81" t="s">
        <v>102</v>
      </c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3"/>
      <c r="N183" s="47">
        <v>8</v>
      </c>
      <c r="O183" s="47">
        <v>1</v>
      </c>
      <c r="P183" s="31" t="s">
        <v>181</v>
      </c>
      <c r="Q183" s="32">
        <v>200</v>
      </c>
      <c r="R183" s="48">
        <f t="shared" si="42"/>
        <v>1000</v>
      </c>
      <c r="S183" s="48">
        <f t="shared" si="42"/>
        <v>381.2</v>
      </c>
      <c r="T183" s="49">
        <f t="shared" si="43"/>
        <v>38.119999999999997</v>
      </c>
    </row>
    <row r="184" spans="1:20" ht="21.75" customHeight="1">
      <c r="A184" s="7"/>
      <c r="B184" s="72" t="s">
        <v>16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4"/>
      <c r="N184" s="47">
        <v>8</v>
      </c>
      <c r="O184" s="47">
        <v>1</v>
      </c>
      <c r="P184" s="31" t="s">
        <v>181</v>
      </c>
      <c r="Q184" s="32">
        <v>240</v>
      </c>
      <c r="R184" s="48">
        <v>1000</v>
      </c>
      <c r="S184" s="48">
        <v>381.2</v>
      </c>
      <c r="T184" s="49">
        <f t="shared" si="43"/>
        <v>38.119999999999997</v>
      </c>
    </row>
    <row r="185" spans="1:20" ht="21.75" customHeight="1">
      <c r="A185" s="7"/>
      <c r="B185" s="87" t="s">
        <v>152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9"/>
      <c r="N185" s="52">
        <v>10</v>
      </c>
      <c r="O185" s="52">
        <v>0</v>
      </c>
      <c r="P185" s="33" t="s">
        <v>1</v>
      </c>
      <c r="Q185" s="34" t="s">
        <v>1</v>
      </c>
      <c r="R185" s="53">
        <f t="shared" ref="R185:R191" si="44">R186</f>
        <v>60</v>
      </c>
      <c r="S185" s="53">
        <f t="shared" ref="S185:S190" si="45">S186</f>
        <v>10</v>
      </c>
      <c r="T185" s="43">
        <f t="shared" si="43"/>
        <v>16.666666666666664</v>
      </c>
    </row>
    <row r="186" spans="1:20" ht="21.75" customHeight="1">
      <c r="A186" s="7"/>
      <c r="B186" s="90" t="s">
        <v>14</v>
      </c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2"/>
      <c r="N186" s="44">
        <v>10</v>
      </c>
      <c r="O186" s="44">
        <v>1</v>
      </c>
      <c r="P186" s="29" t="s">
        <v>1</v>
      </c>
      <c r="Q186" s="30" t="s">
        <v>1</v>
      </c>
      <c r="R186" s="45">
        <f t="shared" si="44"/>
        <v>60</v>
      </c>
      <c r="S186" s="45">
        <f t="shared" si="45"/>
        <v>10</v>
      </c>
      <c r="T186" s="46">
        <f t="shared" si="43"/>
        <v>16.666666666666664</v>
      </c>
    </row>
    <row r="187" spans="1:20" s="66" customFormat="1" ht="21.75" customHeight="1">
      <c r="A187" s="6"/>
      <c r="B187" s="93" t="s">
        <v>138</v>
      </c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5"/>
      <c r="N187" s="61">
        <v>10</v>
      </c>
      <c r="O187" s="61">
        <v>1</v>
      </c>
      <c r="P187" s="62" t="s">
        <v>83</v>
      </c>
      <c r="Q187" s="63" t="s">
        <v>1</v>
      </c>
      <c r="R187" s="64">
        <f t="shared" si="44"/>
        <v>60</v>
      </c>
      <c r="S187" s="64">
        <f t="shared" si="45"/>
        <v>10</v>
      </c>
      <c r="T187" s="65">
        <f t="shared" si="43"/>
        <v>16.666666666666664</v>
      </c>
    </row>
    <row r="188" spans="1:20" ht="21.75" customHeight="1">
      <c r="A188" s="7"/>
      <c r="B188" s="84" t="s">
        <v>92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6"/>
      <c r="N188" s="47">
        <v>10</v>
      </c>
      <c r="O188" s="47">
        <v>1</v>
      </c>
      <c r="P188" s="31" t="s">
        <v>84</v>
      </c>
      <c r="Q188" s="32" t="s">
        <v>1</v>
      </c>
      <c r="R188" s="48">
        <f t="shared" si="44"/>
        <v>60</v>
      </c>
      <c r="S188" s="48">
        <f t="shared" si="45"/>
        <v>10</v>
      </c>
      <c r="T188" s="49">
        <f t="shared" si="43"/>
        <v>16.666666666666664</v>
      </c>
    </row>
    <row r="189" spans="1:20" ht="21.75" customHeight="1">
      <c r="A189" s="7"/>
      <c r="B189" s="84" t="s">
        <v>101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6"/>
      <c r="N189" s="47">
        <v>10</v>
      </c>
      <c r="O189" s="47">
        <v>1</v>
      </c>
      <c r="P189" s="31" t="s">
        <v>85</v>
      </c>
      <c r="Q189" s="32" t="s">
        <v>1</v>
      </c>
      <c r="R189" s="48">
        <f t="shared" si="44"/>
        <v>60</v>
      </c>
      <c r="S189" s="48">
        <f t="shared" si="45"/>
        <v>10</v>
      </c>
      <c r="T189" s="49">
        <f t="shared" si="43"/>
        <v>16.666666666666664</v>
      </c>
    </row>
    <row r="190" spans="1:20" ht="12.75" customHeight="1">
      <c r="A190" s="7"/>
      <c r="B190" s="72" t="s">
        <v>49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4"/>
      <c r="N190" s="47">
        <v>10</v>
      </c>
      <c r="O190" s="47">
        <v>1</v>
      </c>
      <c r="P190" s="31" t="s">
        <v>86</v>
      </c>
      <c r="Q190" s="32"/>
      <c r="R190" s="48">
        <f t="shared" si="44"/>
        <v>60</v>
      </c>
      <c r="S190" s="48">
        <f t="shared" si="45"/>
        <v>10</v>
      </c>
      <c r="T190" s="49">
        <f t="shared" si="43"/>
        <v>16.666666666666664</v>
      </c>
    </row>
    <row r="191" spans="1:20" ht="12.75" customHeight="1">
      <c r="A191" s="7"/>
      <c r="B191" s="72" t="s">
        <v>13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4"/>
      <c r="N191" s="47">
        <v>10</v>
      </c>
      <c r="O191" s="47">
        <v>1</v>
      </c>
      <c r="P191" s="31" t="s">
        <v>86</v>
      </c>
      <c r="Q191" s="32" t="s">
        <v>12</v>
      </c>
      <c r="R191" s="48">
        <f t="shared" si="44"/>
        <v>60</v>
      </c>
      <c r="S191" s="48">
        <f t="shared" ref="S191" si="46">S192</f>
        <v>10</v>
      </c>
      <c r="T191" s="49">
        <f t="shared" si="43"/>
        <v>16.666666666666664</v>
      </c>
    </row>
    <row r="192" spans="1:20" ht="32.25" customHeight="1" thickBot="1">
      <c r="A192" s="7"/>
      <c r="B192" s="72" t="s">
        <v>11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4"/>
      <c r="N192" s="47">
        <v>10</v>
      </c>
      <c r="O192" s="47">
        <v>1</v>
      </c>
      <c r="P192" s="31" t="s">
        <v>86</v>
      </c>
      <c r="Q192" s="32" t="s">
        <v>10</v>
      </c>
      <c r="R192" s="48">
        <v>60</v>
      </c>
      <c r="S192" s="49">
        <v>10</v>
      </c>
      <c r="T192" s="49">
        <f t="shared" si="43"/>
        <v>16.666666666666664</v>
      </c>
    </row>
    <row r="193" spans="1:21" ht="0.75" hidden="1" customHeight="1" thickBot="1">
      <c r="A193" s="7"/>
      <c r="B193" s="39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54">
        <v>14</v>
      </c>
      <c r="O193" s="54">
        <v>3</v>
      </c>
      <c r="P193" s="55" t="s">
        <v>3</v>
      </c>
      <c r="Q193" s="54" t="s">
        <v>2</v>
      </c>
      <c r="R193" s="56">
        <v>28065.1</v>
      </c>
      <c r="S193" s="57"/>
      <c r="T193" s="57">
        <f t="shared" si="43"/>
        <v>0</v>
      </c>
    </row>
    <row r="194" spans="1:21" ht="12.75" customHeight="1" thickBot="1">
      <c r="A194" s="6"/>
      <c r="B194" s="117" t="s">
        <v>46</v>
      </c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9"/>
      <c r="N194" s="114">
        <f>R11+R82+R89+R106+R145+R177+R185</f>
        <v>51586.700000000004</v>
      </c>
      <c r="O194" s="115"/>
      <c r="P194" s="115"/>
      <c r="Q194" s="115"/>
      <c r="R194" s="116"/>
      <c r="S194" s="59">
        <f>S11+S82+S106+S145+S177+S185</f>
        <v>6021.2999999999993</v>
      </c>
      <c r="T194" s="60">
        <f>S194/N194*100</f>
        <v>11.672194577284452</v>
      </c>
    </row>
    <row r="195" spans="1:21" ht="12.75" customHeight="1">
      <c r="A195" s="2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22"/>
      <c r="O195" s="22"/>
      <c r="P195" s="23"/>
      <c r="Q195" s="22"/>
      <c r="R195" s="21"/>
      <c r="S195" s="21"/>
      <c r="T195" s="21"/>
      <c r="U195" s="20"/>
    </row>
    <row r="196" spans="1:21" ht="12.75" customHeight="1">
      <c r="A196" s="2" t="s">
        <v>0</v>
      </c>
      <c r="B196" s="70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8"/>
      <c r="Q196" s="2"/>
      <c r="R196" s="2"/>
      <c r="S196" s="70"/>
      <c r="T196" s="2"/>
    </row>
    <row r="198" spans="1:21">
      <c r="B198" s="20"/>
      <c r="R198" s="20"/>
      <c r="S198" s="20"/>
    </row>
    <row r="199" spans="1:21">
      <c r="B199" s="20"/>
    </row>
    <row r="200" spans="1:21">
      <c r="B200" s="20"/>
    </row>
    <row r="201" spans="1:21">
      <c r="B201" s="71"/>
    </row>
    <row r="202" spans="1:21">
      <c r="B202" s="20"/>
    </row>
  </sheetData>
  <mergeCells count="190">
    <mergeCell ref="B112:M112"/>
    <mergeCell ref="B111:M111"/>
    <mergeCell ref="B103:M103"/>
    <mergeCell ref="B104:M104"/>
    <mergeCell ref="B75:M75"/>
    <mergeCell ref="B77:M77"/>
    <mergeCell ref="B78:M78"/>
    <mergeCell ref="B79:M79"/>
    <mergeCell ref="B80:M80"/>
    <mergeCell ref="B81:M81"/>
    <mergeCell ref="B98:M98"/>
    <mergeCell ref="B97:M97"/>
    <mergeCell ref="B99:M99"/>
    <mergeCell ref="B76:M76"/>
    <mergeCell ref="B87:M87"/>
    <mergeCell ref="B94:M94"/>
    <mergeCell ref="B48:M48"/>
    <mergeCell ref="B108:M108"/>
    <mergeCell ref="B109:M109"/>
    <mergeCell ref="B110:M110"/>
    <mergeCell ref="B100:M100"/>
    <mergeCell ref="B74:M74"/>
    <mergeCell ref="B58:M58"/>
    <mergeCell ref="B55:M55"/>
    <mergeCell ref="B53:M53"/>
    <mergeCell ref="B68:M68"/>
    <mergeCell ref="B69:M69"/>
    <mergeCell ref="B70:M70"/>
    <mergeCell ref="B73:M73"/>
    <mergeCell ref="B89:M89"/>
    <mergeCell ref="B84:M84"/>
    <mergeCell ref="B93:M93"/>
    <mergeCell ref="B95:M95"/>
    <mergeCell ref="B96:M96"/>
    <mergeCell ref="B101:M101"/>
    <mergeCell ref="B50:M50"/>
    <mergeCell ref="B49:M49"/>
    <mergeCell ref="B67:M67"/>
    <mergeCell ref="B63:M63"/>
    <mergeCell ref="B64:M64"/>
    <mergeCell ref="B65:M65"/>
    <mergeCell ref="B60:M60"/>
    <mergeCell ref="B61:M61"/>
    <mergeCell ref="B62:M62"/>
    <mergeCell ref="B59:M59"/>
    <mergeCell ref="B54:M54"/>
    <mergeCell ref="B66:M66"/>
    <mergeCell ref="B56:M56"/>
    <mergeCell ref="B57:M57"/>
    <mergeCell ref="B51:M51"/>
    <mergeCell ref="B52:M52"/>
    <mergeCell ref="B24:M24"/>
    <mergeCell ref="B22:M22"/>
    <mergeCell ref="B31:M31"/>
    <mergeCell ref="B43:M43"/>
    <mergeCell ref="B44:M44"/>
    <mergeCell ref="B45:M45"/>
    <mergeCell ref="B46:M46"/>
    <mergeCell ref="B47:M47"/>
    <mergeCell ref="B29:M29"/>
    <mergeCell ref="B26:M26"/>
    <mergeCell ref="B27:M27"/>
    <mergeCell ref="B32:M32"/>
    <mergeCell ref="B33:M33"/>
    <mergeCell ref="B25:M25"/>
    <mergeCell ref="B28:M28"/>
    <mergeCell ref="B30:M30"/>
    <mergeCell ref="B34:M34"/>
    <mergeCell ref="B35:M35"/>
    <mergeCell ref="B36:M36"/>
    <mergeCell ref="B42:M42"/>
    <mergeCell ref="B37:M37"/>
    <mergeCell ref="B38:M38"/>
    <mergeCell ref="B39:M39"/>
    <mergeCell ref="N1:T1"/>
    <mergeCell ref="N2:T2"/>
    <mergeCell ref="N3:T3"/>
    <mergeCell ref="N4:T4"/>
    <mergeCell ref="B21:M21"/>
    <mergeCell ref="B23:M23"/>
    <mergeCell ref="B17:M17"/>
    <mergeCell ref="B19:M19"/>
    <mergeCell ref="B20:M20"/>
    <mergeCell ref="B16:M16"/>
    <mergeCell ref="B15:M15"/>
    <mergeCell ref="F6:P6"/>
    <mergeCell ref="B10:M10"/>
    <mergeCell ref="B18:M18"/>
    <mergeCell ref="B11:M11"/>
    <mergeCell ref="B12:M12"/>
    <mergeCell ref="B13:M13"/>
    <mergeCell ref="B14:M14"/>
    <mergeCell ref="B161:M161"/>
    <mergeCell ref="B168:M168"/>
    <mergeCell ref="B184:M184"/>
    <mergeCell ref="B185:M185"/>
    <mergeCell ref="N194:R194"/>
    <mergeCell ref="B194:M194"/>
    <mergeCell ref="B188:M188"/>
    <mergeCell ref="B189:M189"/>
    <mergeCell ref="B192:M192"/>
    <mergeCell ref="B187:M187"/>
    <mergeCell ref="B190:M190"/>
    <mergeCell ref="B191:M191"/>
    <mergeCell ref="B186:M186"/>
    <mergeCell ref="B179:M179"/>
    <mergeCell ref="B180:M180"/>
    <mergeCell ref="B181:M181"/>
    <mergeCell ref="B182:M182"/>
    <mergeCell ref="B183:M183"/>
    <mergeCell ref="B169:M169"/>
    <mergeCell ref="B170:M170"/>
    <mergeCell ref="B171:M171"/>
    <mergeCell ref="B177:M177"/>
    <mergeCell ref="B117:M117"/>
    <mergeCell ref="B118:M118"/>
    <mergeCell ref="B119:M119"/>
    <mergeCell ref="B120:M120"/>
    <mergeCell ref="B113:M113"/>
    <mergeCell ref="B114:M114"/>
    <mergeCell ref="B115:M115"/>
    <mergeCell ref="B116:M116"/>
    <mergeCell ref="B154:M154"/>
    <mergeCell ref="B121:M121"/>
    <mergeCell ref="B138:M138"/>
    <mergeCell ref="B128:M128"/>
    <mergeCell ref="B129:M129"/>
    <mergeCell ref="B130:M130"/>
    <mergeCell ref="B145:M145"/>
    <mergeCell ref="B146:M146"/>
    <mergeCell ref="B127:M127"/>
    <mergeCell ref="B90:M90"/>
    <mergeCell ref="B91:M91"/>
    <mergeCell ref="B92:M92"/>
    <mergeCell ref="B86:M86"/>
    <mergeCell ref="B83:M83"/>
    <mergeCell ref="B85:M85"/>
    <mergeCell ref="B88:M88"/>
    <mergeCell ref="B107:M107"/>
    <mergeCell ref="B102:M102"/>
    <mergeCell ref="B106:M106"/>
    <mergeCell ref="B105:M105"/>
    <mergeCell ref="B178:M178"/>
    <mergeCell ref="B174:M174"/>
    <mergeCell ref="B176:M176"/>
    <mergeCell ref="B175:M175"/>
    <mergeCell ref="B139:M139"/>
    <mergeCell ref="B140:M140"/>
    <mergeCell ref="B141:M141"/>
    <mergeCell ref="B142:M142"/>
    <mergeCell ref="B143:M143"/>
    <mergeCell ref="B144:M144"/>
    <mergeCell ref="B167:M167"/>
    <mergeCell ref="B159:M159"/>
    <mergeCell ref="B150:M150"/>
    <mergeCell ref="B147:M147"/>
    <mergeCell ref="B148:M148"/>
    <mergeCell ref="B157:M157"/>
    <mergeCell ref="B158:M158"/>
    <mergeCell ref="B153:M153"/>
    <mergeCell ref="B156:M156"/>
    <mergeCell ref="B149:M149"/>
    <mergeCell ref="B152:M152"/>
    <mergeCell ref="B151:M151"/>
    <mergeCell ref="B155:M155"/>
    <mergeCell ref="B160:M160"/>
    <mergeCell ref="B40:M40"/>
    <mergeCell ref="B41:M41"/>
    <mergeCell ref="B71:M71"/>
    <mergeCell ref="B72:M72"/>
    <mergeCell ref="B165:M165"/>
    <mergeCell ref="B166:M166"/>
    <mergeCell ref="B172:M172"/>
    <mergeCell ref="B173:M173"/>
    <mergeCell ref="B122:M122"/>
    <mergeCell ref="B123:M123"/>
    <mergeCell ref="B136:M136"/>
    <mergeCell ref="B137:M137"/>
    <mergeCell ref="B124:M124"/>
    <mergeCell ref="B125:M125"/>
    <mergeCell ref="B126:M126"/>
    <mergeCell ref="B132:M132"/>
    <mergeCell ref="B131:M131"/>
    <mergeCell ref="B133:M133"/>
    <mergeCell ref="B134:M134"/>
    <mergeCell ref="B135:M135"/>
    <mergeCell ref="B162:M162"/>
    <mergeCell ref="B163:M163"/>
    <mergeCell ref="B164:M164"/>
    <mergeCell ref="B82:M82"/>
  </mergeCells>
  <phoneticPr fontId="0" type="noConversion"/>
  <pageMargins left="0.19685039370078741" right="0.19685039370078741" top="0.39370078740157483" bottom="0.19685039370078741" header="0.19685039370078741" footer="0.19685039370078741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(КВСР)_2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2017-06-27T11:31:49Z</cp:lastPrinted>
  <dcterms:created xsi:type="dcterms:W3CDTF">2014-12-05T09:42:11Z</dcterms:created>
  <dcterms:modified xsi:type="dcterms:W3CDTF">2017-06-27T11:31:58Z</dcterms:modified>
</cp:coreProperties>
</file>