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Внесение\"/>
    </mc:Choice>
  </mc:AlternateContent>
  <bookViews>
    <workbookView xWindow="0" yWindow="0" windowWidth="28800" windowHeight="12045"/>
  </bookViews>
  <sheets>
    <sheet name="СРБ на год (КВСР)_5" sheetId="2" r:id="rId1"/>
  </sheets>
  <calcPr calcId="162913"/>
</workbook>
</file>

<file path=xl/calcChain.xml><?xml version="1.0" encoding="utf-8"?>
<calcChain xmlns="http://schemas.openxmlformats.org/spreadsheetml/2006/main">
  <c r="Q164" i="2" l="1"/>
  <c r="Q43" i="2"/>
  <c r="R43" i="2"/>
  <c r="P43" i="2"/>
  <c r="R52" i="2"/>
  <c r="R51" i="2"/>
  <c r="R50" i="2" s="1"/>
  <c r="Q51" i="2"/>
  <c r="Q50" i="2" s="1"/>
  <c r="P51" i="2"/>
  <c r="P50" i="2" s="1"/>
  <c r="Q106" i="2"/>
  <c r="R106" i="2"/>
  <c r="P106" i="2"/>
  <c r="R118" i="2"/>
  <c r="R117" i="2" s="1"/>
  <c r="R116" i="2" s="1"/>
  <c r="R115" i="2" s="1"/>
  <c r="Q117" i="2"/>
  <c r="Q116" i="2" s="1"/>
  <c r="Q115" i="2" s="1"/>
  <c r="P117" i="2"/>
  <c r="P116" i="2" s="1"/>
  <c r="P115" i="2" s="1"/>
  <c r="P87" i="2"/>
  <c r="R90" i="2" l="1"/>
  <c r="R89" i="2" s="1"/>
  <c r="R88" i="2" s="1"/>
  <c r="Q89" i="2"/>
  <c r="Q88" i="2" s="1"/>
  <c r="P89" i="2"/>
  <c r="P88" i="2" s="1"/>
  <c r="P86" i="2" s="1"/>
  <c r="P85" i="2" s="1"/>
  <c r="Q135" i="2"/>
  <c r="Q132" i="2" s="1"/>
  <c r="Q122" i="2"/>
  <c r="R122" i="2"/>
  <c r="Q123" i="2"/>
  <c r="R123" i="2"/>
  <c r="R124" i="2"/>
  <c r="Q126" i="2"/>
  <c r="R126" i="2"/>
  <c r="R127" i="2"/>
  <c r="Q128" i="2"/>
  <c r="Q125" i="2" s="1"/>
  <c r="R129" i="2"/>
  <c r="R128" i="2" s="1"/>
  <c r="R125" i="2" s="1"/>
  <c r="Q130" i="2"/>
  <c r="R130" i="2"/>
  <c r="R131" i="2"/>
  <c r="Q133" i="2"/>
  <c r="R134" i="2"/>
  <c r="R133" i="2" s="1"/>
  <c r="R136" i="2"/>
  <c r="R135" i="2" s="1"/>
  <c r="Q137" i="2"/>
  <c r="R137" i="2"/>
  <c r="Q138" i="2"/>
  <c r="R138" i="2"/>
  <c r="R139" i="2"/>
  <c r="Q140" i="2"/>
  <c r="R140" i="2"/>
  <c r="R141" i="2"/>
  <c r="Q142" i="2"/>
  <c r="R142" i="2"/>
  <c r="Q143" i="2"/>
  <c r="R143" i="2"/>
  <c r="R144" i="2"/>
  <c r="Q145" i="2"/>
  <c r="R145" i="2"/>
  <c r="Q146" i="2"/>
  <c r="R146" i="2"/>
  <c r="R147" i="2"/>
  <c r="Q148" i="2"/>
  <c r="R148" i="2"/>
  <c r="Q149" i="2"/>
  <c r="R149" i="2"/>
  <c r="Q150" i="2"/>
  <c r="R150" i="2"/>
  <c r="R151" i="2"/>
  <c r="P152" i="2"/>
  <c r="Q153" i="2"/>
  <c r="R153" i="2"/>
  <c r="P153" i="2"/>
  <c r="Q154" i="2"/>
  <c r="R154" i="2"/>
  <c r="Q155" i="2"/>
  <c r="R155" i="2"/>
  <c r="R156" i="2"/>
  <c r="Q157" i="2"/>
  <c r="R157" i="2"/>
  <c r="Q158" i="2"/>
  <c r="R158" i="2"/>
  <c r="R159" i="2"/>
  <c r="Q160" i="2"/>
  <c r="R160" i="2"/>
  <c r="R152" i="2" s="1"/>
  <c r="Q161" i="2"/>
  <c r="R161" i="2"/>
  <c r="Q162" i="2"/>
  <c r="R162" i="2"/>
  <c r="R163" i="2"/>
  <c r="Q107" i="2"/>
  <c r="Q108" i="2"/>
  <c r="Q109" i="2"/>
  <c r="R110" i="2"/>
  <c r="R109" i="2" s="1"/>
  <c r="Q111" i="2"/>
  <c r="R111" i="2"/>
  <c r="Q112" i="2"/>
  <c r="R112" i="2"/>
  <c r="Q113" i="2"/>
  <c r="R113" i="2"/>
  <c r="R114" i="2"/>
  <c r="Q103" i="2"/>
  <c r="Q102" i="2" s="1"/>
  <c r="Q101" i="2" s="1"/>
  <c r="Q100" i="2" s="1"/>
  <c r="Q104" i="2"/>
  <c r="R105" i="2"/>
  <c r="R104" i="2" s="1"/>
  <c r="R103" i="2" s="1"/>
  <c r="R102" i="2" s="1"/>
  <c r="R101" i="2" s="1"/>
  <c r="R100" i="2" s="1"/>
  <c r="Q92" i="2"/>
  <c r="R92" i="2"/>
  <c r="Q93" i="2"/>
  <c r="R93" i="2"/>
  <c r="Q94" i="2"/>
  <c r="R94" i="2"/>
  <c r="Q95" i="2"/>
  <c r="R95" i="2"/>
  <c r="R96" i="2"/>
  <c r="Q97" i="2"/>
  <c r="R97" i="2"/>
  <c r="Q98" i="2"/>
  <c r="R98" i="2"/>
  <c r="R99" i="2"/>
  <c r="P59" i="2"/>
  <c r="Q60" i="2"/>
  <c r="R60" i="2"/>
  <c r="Q61" i="2"/>
  <c r="R61" i="2"/>
  <c r="Q62" i="2"/>
  <c r="R62" i="2"/>
  <c r="R63" i="2"/>
  <c r="P64" i="2"/>
  <c r="Q65" i="2"/>
  <c r="R65" i="2"/>
  <c r="Q66" i="2"/>
  <c r="R66" i="2"/>
  <c r="R67" i="2"/>
  <c r="Q68" i="2"/>
  <c r="R68" i="2"/>
  <c r="R69" i="2"/>
  <c r="Q70" i="2"/>
  <c r="R70" i="2"/>
  <c r="Q71" i="2"/>
  <c r="R71" i="2"/>
  <c r="R72" i="2"/>
  <c r="Q73" i="2"/>
  <c r="Q64" i="2" s="1"/>
  <c r="Q59" i="2" s="1"/>
  <c r="R74" i="2"/>
  <c r="R73" i="2" s="1"/>
  <c r="R64" i="2" s="1"/>
  <c r="R59" i="2" s="1"/>
  <c r="Q78" i="2"/>
  <c r="Q77" i="2" s="1"/>
  <c r="Q76" i="2" s="1"/>
  <c r="Q75" i="2" s="1"/>
  <c r="R79" i="2"/>
  <c r="R78" i="2" s="1"/>
  <c r="R77" i="2" s="1"/>
  <c r="R76" i="2" s="1"/>
  <c r="R75" i="2" s="1"/>
  <c r="Q83" i="2"/>
  <c r="Q82" i="2" s="1"/>
  <c r="Q81" i="2" s="1"/>
  <c r="Q80" i="2" s="1"/>
  <c r="R83" i="2"/>
  <c r="R82" i="2" s="1"/>
  <c r="R81" i="2" s="1"/>
  <c r="R80" i="2" s="1"/>
  <c r="R84" i="2"/>
  <c r="Q44" i="2"/>
  <c r="R44" i="2"/>
  <c r="Q45" i="2"/>
  <c r="R45" i="2"/>
  <c r="R46" i="2"/>
  <c r="Q48" i="2"/>
  <c r="Q47" i="2" s="1"/>
  <c r="Q42" i="2" s="1"/>
  <c r="R49" i="2"/>
  <c r="R48" i="2" s="1"/>
  <c r="R47" i="2" s="1"/>
  <c r="R42" i="2" s="1"/>
  <c r="P54" i="2"/>
  <c r="Q56" i="2"/>
  <c r="Q55" i="2" s="1"/>
  <c r="Q54" i="2" s="1"/>
  <c r="Q53" i="2" s="1"/>
  <c r="R57" i="2"/>
  <c r="R56" i="2" s="1"/>
  <c r="R55" i="2" s="1"/>
  <c r="R54" i="2" s="1"/>
  <c r="R53" i="2" s="1"/>
  <c r="Q29" i="2"/>
  <c r="R29" i="2"/>
  <c r="Q30" i="2"/>
  <c r="R30" i="2"/>
  <c r="R31" i="2"/>
  <c r="Q33" i="2"/>
  <c r="Q32" i="2" s="1"/>
  <c r="Q28" i="2" s="1"/>
  <c r="Q27" i="2" s="1"/>
  <c r="Q26" i="2" s="1"/>
  <c r="R34" i="2"/>
  <c r="R33" i="2" s="1"/>
  <c r="R32" i="2" s="1"/>
  <c r="R28" i="2" s="1"/>
  <c r="R27" i="2" s="1"/>
  <c r="R26" i="2" s="1"/>
  <c r="Q35" i="2"/>
  <c r="R35" i="2"/>
  <c r="Q36" i="2"/>
  <c r="R36" i="2"/>
  <c r="Q37" i="2"/>
  <c r="R37" i="2"/>
  <c r="R38" i="2"/>
  <c r="R39" i="2"/>
  <c r="Q39" i="2"/>
  <c r="R40" i="2"/>
  <c r="Q24" i="2"/>
  <c r="Q23" i="2" s="1"/>
  <c r="R25" i="2"/>
  <c r="R24" i="2" s="1"/>
  <c r="R23" i="2" s="1"/>
  <c r="Q21" i="2"/>
  <c r="Q20" i="2" s="1"/>
  <c r="R22" i="2"/>
  <c r="R21" i="2" s="1"/>
  <c r="R20" i="2" s="1"/>
  <c r="Q152" i="2"/>
  <c r="Q91" i="2"/>
  <c r="R91" i="2"/>
  <c r="R132" i="2" l="1"/>
  <c r="R19" i="2"/>
  <c r="R18" i="2" s="1"/>
  <c r="R17" i="2" s="1"/>
  <c r="Q19" i="2"/>
  <c r="Q18" i="2" s="1"/>
  <c r="Q17" i="2" s="1"/>
  <c r="Q41" i="2"/>
  <c r="R41" i="2"/>
  <c r="R121" i="2"/>
  <c r="R120" i="2" s="1"/>
  <c r="R119" i="2" s="1"/>
  <c r="R164" i="2" s="1"/>
  <c r="Q121" i="2"/>
  <c r="Q120" i="2" s="1"/>
  <c r="Q119" i="2" s="1"/>
  <c r="Q87" i="2"/>
  <c r="Q86" i="2" s="1"/>
  <c r="Q85" i="2" s="1"/>
  <c r="R87" i="2"/>
  <c r="R86" i="2" s="1"/>
  <c r="R85" i="2" s="1"/>
  <c r="R108" i="2"/>
  <c r="R107" i="2" s="1"/>
  <c r="R58" i="2"/>
  <c r="Q58" i="2"/>
  <c r="P73" i="2"/>
  <c r="P68" i="2"/>
  <c r="P138" i="2"/>
  <c r="P21" i="2"/>
  <c r="P20" i="2" l="1"/>
  <c r="P19" i="2" s="1"/>
  <c r="P18" i="2" s="1"/>
  <c r="P17" i="2" s="1"/>
  <c r="P83" i="2"/>
  <c r="P82" i="2" s="1"/>
  <c r="P81" i="2" s="1"/>
  <c r="P80" i="2" s="1"/>
  <c r="P78" i="2"/>
  <c r="P77" i="2" s="1"/>
  <c r="P76" i="2" s="1"/>
  <c r="P75" i="2" s="1"/>
  <c r="P162" i="2" l="1"/>
  <c r="P161" i="2" s="1"/>
  <c r="P160" i="2" s="1"/>
  <c r="P45" i="2"/>
  <c r="P44" i="2" s="1"/>
  <c r="P48" i="2"/>
  <c r="P47" i="2" s="1"/>
  <c r="P56" i="2"/>
  <c r="P55" i="2" s="1"/>
  <c r="P53" i="2" s="1"/>
  <c r="P42" i="2" l="1"/>
  <c r="P41" i="2" s="1"/>
  <c r="P158" i="2" l="1"/>
  <c r="P155" i="2"/>
  <c r="P154" i="2" s="1"/>
  <c r="P140" i="2"/>
  <c r="P137" i="2" s="1"/>
  <c r="P130" i="2" l="1"/>
  <c r="P146" i="2" l="1"/>
  <c r="P145" i="2" s="1"/>
  <c r="P133" i="2"/>
  <c r="P33" i="2"/>
  <c r="P32" i="2" s="1"/>
  <c r="P37" i="2"/>
  <c r="P24" i="2"/>
  <c r="P36" i="2" l="1"/>
  <c r="P35" i="2" s="1"/>
  <c r="P23" i="2"/>
  <c r="P104" i="2" l="1"/>
  <c r="P103" i="2" s="1"/>
  <c r="P102" i="2" s="1"/>
  <c r="P101" i="2" s="1"/>
  <c r="P100" i="2" s="1"/>
  <c r="P71" i="2"/>
  <c r="P70" i="2" s="1"/>
  <c r="P62" i="2"/>
  <c r="P61" i="2" s="1"/>
  <c r="P60" i="2" s="1"/>
  <c r="P135" i="2" l="1"/>
  <c r="P132" i="2" s="1"/>
  <c r="P126" i="2" l="1"/>
  <c r="P123" i="2"/>
  <c r="P122" i="2" s="1"/>
  <c r="P66" i="2"/>
  <c r="P65" i="2" s="1"/>
  <c r="P143" i="2"/>
  <c r="P142" i="2" s="1"/>
  <c r="P98" i="2"/>
  <c r="P97" i="2" s="1"/>
  <c r="P95" i="2"/>
  <c r="P94" i="2" s="1"/>
  <c r="P108" i="2"/>
  <c r="P107" i="2" s="1"/>
  <c r="P113" i="2"/>
  <c r="P112" i="2" s="1"/>
  <c r="P111" i="2" s="1"/>
  <c r="P128" i="2"/>
  <c r="P150" i="2"/>
  <c r="P149" i="2" s="1"/>
  <c r="P148" i="2" s="1"/>
  <c r="P109" i="2"/>
  <c r="P30" i="2"/>
  <c r="P28" i="2" s="1"/>
  <c r="P125" i="2" l="1"/>
  <c r="P93" i="2"/>
  <c r="P92" i="2" s="1"/>
  <c r="P91" i="2" s="1"/>
  <c r="P58" i="2"/>
  <c r="P157" i="2"/>
  <c r="P29" i="2"/>
  <c r="P121" i="2" l="1"/>
  <c r="P120" i="2" s="1"/>
  <c r="P119" i="2" s="1"/>
  <c r="P27" i="2"/>
  <c r="P26" i="2" s="1"/>
  <c r="N164" i="2" l="1"/>
</calcChain>
</file>

<file path=xl/sharedStrings.xml><?xml version="1.0" encoding="utf-8"?>
<sst xmlns="http://schemas.openxmlformats.org/spreadsheetml/2006/main" count="372" uniqueCount="168">
  <si>
    <t/>
  </si>
  <si>
    <t>Резервные средства</t>
  </si>
  <si>
    <t>800</t>
  </si>
  <si>
    <t>Иные бюджетные ассигнования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</si>
  <si>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</si>
  <si>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</si>
  <si>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</si>
  <si>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</si>
  <si>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</si>
  <si>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>240</t>
  </si>
  <si>
    <t>Иные закупки товаров, работ и услуг для обеспечения государственных (муниципальных) нужд</t>
  </si>
  <si>
    <t>200</t>
  </si>
  <si>
    <t>540</t>
  </si>
  <si>
    <t>Иные межбюджетные трансферты</t>
  </si>
  <si>
    <t>500</t>
  </si>
  <si>
    <t>Межбюджетные трансферты</t>
  </si>
  <si>
    <t>850</t>
  </si>
  <si>
    <t>Уплата налогов, сборов и иных платежей</t>
  </si>
  <si>
    <t>Расходы на обеспечение функций муниципальных органов</t>
  </si>
  <si>
    <t>110</t>
  </si>
  <si>
    <t>Расходы на выплаты персоналу казенных учреждений</t>
  </si>
  <si>
    <t>Услуги в области информационных технологий</t>
  </si>
  <si>
    <t>Подпрограмма "Профилактика правонарушений"</t>
  </si>
  <si>
    <t>Подпрограмма "Содействие трудоустройству граждан"</t>
  </si>
  <si>
    <t>Сумма</t>
  </si>
  <si>
    <t>ВР</t>
  </si>
  <si>
    <t>ЦСР</t>
  </si>
  <si>
    <t>Наименование показателя</t>
  </si>
  <si>
    <t>тыс.руб</t>
  </si>
  <si>
    <t>сельского поселения Хулимсунт</t>
  </si>
  <si>
    <t>ИТОГО:</t>
  </si>
  <si>
    <t>Расходы на обеспечение деятельности (оказание услуг)муниципальных учреждений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</si>
  <si>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</si>
  <si>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</t>
  </si>
  <si>
    <t>Подпрограмма "Содействие проведению капитального ремонта многоквартирных домов"</t>
  </si>
  <si>
    <t xml:space="preserve">Основное  мероприятие «Управление  и содержание общего имущества многоквартирных домов» </t>
  </si>
  <si>
    <t>Реализация мероприятий (в случае если не предусмотрено по обособленным направлениям расходов)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</si>
  <si>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</si>
  <si>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регистрацию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ХМАО-Югре в отдельных сферах жизнедеятельности" (за счет средств автономного округа)</t>
  </si>
  <si>
    <t>Основное мероприятие "Создание условий для деятельности народных дружин"</t>
  </si>
  <si>
    <t>Управление Резервным фондом</t>
  </si>
  <si>
    <t>Основное мероприятие "Страхование муниципального имущества от случайных и непредвиденных событий"</t>
  </si>
  <si>
    <t>Глава муниципального образования</t>
  </si>
  <si>
    <t>Основное мероприятие "Повышение профессионального уровня муниципальных служащих"</t>
  </si>
  <si>
    <t>Прочие расходы органов местного самоуправления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</si>
  <si>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</si>
  <si>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2100000000</t>
  </si>
  <si>
    <t>Субвенции на осуществление первичного военного учета на территориях, где отсутствуют военные комиссариаты</t>
  </si>
  <si>
    <t>Подпрограмма "Развитие информационного сообщества и обеспечение деятельности органов местного самоуправления"</t>
  </si>
  <si>
    <t>Основное мероприятие "Обеспечение условий для выполнения функций, возложенных на администрацию сельского поселения Хулимсунт"</t>
  </si>
  <si>
    <t>Подпрограмма "Обеспечение исполнения полномочий администрации сельского поселения Хулимсунт и подведомственных учреждений"</t>
  </si>
  <si>
    <t>Основное мероприятия "Обеспечение выполнения полномочий и функций администрациисельского поселения Хулимсунт и подведомственных учреждений"</t>
  </si>
  <si>
    <t>Непрограммное направление деятельности "Исполнение отдельных расходных обязательств сельского поселения Хулимсунт"</t>
  </si>
  <si>
    <t>Закупка товаров, работ и услуг для обеспечения государственных (муниципальных) нужд</t>
  </si>
  <si>
    <t>Субсидии для создания условий для деятельности народных дружин</t>
  </si>
  <si>
    <t>Расходы местного бюджета на софинансирование субсидии для создания условий для деятельности народных дружин</t>
  </si>
  <si>
    <t>Основное мероприятие "Организация трудоустройства несовершеннолетних граждан"</t>
  </si>
  <si>
    <t>Подпрограмма "Дорожное хозяйство"</t>
  </si>
  <si>
    <t>Основное мероприятие "Сохранность автомобильных дорог общего пользования местного значения"</t>
  </si>
  <si>
    <t>Подпрограмма "Благоустройство"</t>
  </si>
  <si>
    <t>2140000000</t>
  </si>
  <si>
    <t>Основное мероприятие "Благоустройство сельского поселения"</t>
  </si>
  <si>
    <t>2140100000</t>
  </si>
  <si>
    <t>Расходы местного бюджета на софинансирование мероприятий по содействию трудоустройству граждан в рамках подпрограммы "Содействие трудоустойству граждан"</t>
  </si>
  <si>
    <t>Социальное обеспечение и иные выплаты населению</t>
  </si>
  <si>
    <t>5000100000</t>
  </si>
  <si>
    <t>Иные межбюджетные трансферты из бюджетов городских, сельских поселений в бюджет муниципального района на осуществление полномочий по решению вопросов местного значения</t>
  </si>
  <si>
    <t>5000151180</t>
  </si>
  <si>
    <t>2140199990</t>
  </si>
  <si>
    <t>к решению Совета депутатов</t>
  </si>
  <si>
    <t>8500000000</t>
  </si>
  <si>
    <t>8510000000</t>
  </si>
  <si>
    <t>8510100000</t>
  </si>
  <si>
    <t>8510185060</t>
  </si>
  <si>
    <t>85101S5060</t>
  </si>
  <si>
    <t>8510200000</t>
  </si>
  <si>
    <t>8510299990</t>
  </si>
  <si>
    <t>Подпрограмма "Создание условий для обеспечения качественными коммунальными услугами"</t>
  </si>
  <si>
    <t>8610000000</t>
  </si>
  <si>
    <t xml:space="preserve">Основное  мероприятие «Подготовка систем коммунальной нфраструктуры к осенне-зимнему периоду» </t>
  </si>
  <si>
    <t>8610100000</t>
  </si>
  <si>
    <t>Субсидии на реализаию полномочий в сфере жилищно-коммунального комплекса  "Капитальный ремонт (с заменой) систем газораспределения, теплоснабжения, водоснабжения и водоотведения, в том числе с применением  композитных материалов"</t>
  </si>
  <si>
    <t>8610182591</t>
  </si>
  <si>
    <t xml:space="preserve">Раходы местного бюджета на софинансирование субсидии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 </t>
  </si>
  <si>
    <t>8620000000</t>
  </si>
  <si>
    <t>8620100000</t>
  </si>
  <si>
    <t>8620199990</t>
  </si>
  <si>
    <t>86101S2589</t>
  </si>
  <si>
    <t>8700000000</t>
  </si>
  <si>
    <t>8710000000</t>
  </si>
  <si>
    <t>8710800000</t>
  </si>
  <si>
    <t>87108D9300</t>
  </si>
  <si>
    <t>8710200000</t>
  </si>
  <si>
    <t>8710282300</t>
  </si>
  <si>
    <t>87102S2300</t>
  </si>
  <si>
    <t>8900000000</t>
  </si>
  <si>
    <t>8910000000</t>
  </si>
  <si>
    <t>8910100000</t>
  </si>
  <si>
    <t>8910199990</t>
  </si>
  <si>
    <t>8910120070</t>
  </si>
  <si>
    <t>9000000000</t>
  </si>
  <si>
    <t>9010000000</t>
  </si>
  <si>
    <t>901020000</t>
  </si>
  <si>
    <t>9010299990</t>
  </si>
  <si>
    <t>9100000000</t>
  </si>
  <si>
    <t>9100100000</t>
  </si>
  <si>
    <t>9100199990</t>
  </si>
  <si>
    <t>9100200000</t>
  </si>
  <si>
    <t>9100299990</t>
  </si>
  <si>
    <t>9200000000</t>
  </si>
  <si>
    <t>9210000000</t>
  </si>
  <si>
    <t>9210100000</t>
  </si>
  <si>
    <t>9210102030</t>
  </si>
  <si>
    <t>9210100590</t>
  </si>
  <si>
    <t>9210102040</t>
  </si>
  <si>
    <t>9210102400</t>
  </si>
  <si>
    <t>9210200000</t>
  </si>
  <si>
    <t>9210202400</t>
  </si>
  <si>
    <t>9210189020</t>
  </si>
  <si>
    <t>9210199990</t>
  </si>
  <si>
    <t>Непрограммное направление деятельности "Обеспечение деятельности Контрольно-счетной палаты Березовского района"</t>
  </si>
  <si>
    <t>5000400000</t>
  </si>
  <si>
    <t>5000489020</t>
  </si>
  <si>
    <t>5000122020</t>
  </si>
  <si>
    <t>8600000000</t>
  </si>
  <si>
    <t>Подпрограмма  «Профилактика незаконного оборота и потребления наркотических средств и психотропных веществ в сельском поселении Хулимсунт</t>
  </si>
  <si>
    <t>8720000000</t>
  </si>
  <si>
    <t xml:space="preserve">Основное мероприятие "Проведение информационной антинаркотической политики" </t>
  </si>
  <si>
    <t>8720100000</t>
  </si>
  <si>
    <t>8720199990</t>
  </si>
  <si>
    <t>Подпрограмма  «Профилактика экстремизма и терроризма»</t>
  </si>
  <si>
    <t>8730000000</t>
  </si>
  <si>
    <t>Основное мероприятие "Проведение информационной политики, направленной на профилактику экстремизма и воспитание культуры межэтнического и межконфессионального общения"</t>
  </si>
  <si>
    <t>8730100000</t>
  </si>
  <si>
    <t>8730199990</t>
  </si>
  <si>
    <t>Основное мероприятие "Управление и распоряжение муниципальным имуществом и земельными ресурсами в сельском поселении Хулимсунт"</t>
  </si>
  <si>
    <t>Муниципальная программа "Благоустройство территории сельского поселения Хулимсунт на 2016-2023годы"</t>
  </si>
  <si>
    <t>Муниципальная программа "Содействие занятости населения на территории сельского поселения Хулимсунт на 2016-2023 годы"</t>
  </si>
  <si>
    <t>Муниципальная программа "Развитие жилищно-коммунального комплекса и повышение энергетической эффективности в сельском поселении Хулимсунт на 2016 – 2023 годы"</t>
  </si>
  <si>
    <t>Муниципальная программа "Обеспечение прав и законных интересов населения сельского поселения Хулимсунт в отдельных сферах жизнедеятельности в 2016-2023 годах"</t>
  </si>
  <si>
    <t>Муниципальная программа «Информационное общество сельского поселения  Хулимсунт на 2016-2023 годы"</t>
  </si>
  <si>
    <t>Муниципальная программа "Развитие транспортной системы сельского поселения Хулимсунт на 2016-2023 годы"</t>
  </si>
  <si>
    <t>Муниципальная программа "Управление муниципальным имуществом в сельском поселении Хулимсунт на 2016-2023 годы"</t>
  </si>
  <si>
    <t>Муниципальная программа "Совершенствование муниципального управления в сельском поселении Хулимсунт на 2016-2023 годы"</t>
  </si>
  <si>
    <t>5000000000</t>
  </si>
  <si>
    <t>Субвенция на осуществление отдельных полномочий Ханты-Мансийского автономного округа-Югры по организации деятельности по обращению с твердыми коммунальными отходами</t>
  </si>
  <si>
    <t>2140184290</t>
  </si>
  <si>
    <t>87102S2301</t>
  </si>
  <si>
    <t>87102S2302</t>
  </si>
  <si>
    <t>Распределение бюджетных ассигнований по целевым статьям (муниципальным программам сельского поселения Хулимсунт и непрограмным направлениям деятельности), группам  (группам и подгруппам) видов расходов классификации расходов бюджета сельского поселения Хулимсунт на 2021 год.</t>
  </si>
  <si>
    <t>Публичные нормативные социальные выплаты гражданам</t>
  </si>
  <si>
    <t>Изменеия</t>
  </si>
  <si>
    <t>Уточненая сумма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</si>
  <si>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Хулимсунт на 2016-2023 годы"</t>
  </si>
  <si>
    <t>8800000000</t>
  </si>
  <si>
    <t>Подпрограмма  «Организация и обеспечение мероприятий в сфере гражданской обороны, защиты населения и территории от чрезвычайных ситуаций"</t>
  </si>
  <si>
    <t>8820000000</t>
  </si>
  <si>
    <t>Основное мероприятие "Создание и содержанияе материальных ресурсов (запасов) для предупреждения и ликвидации чрезвычайных ситуаций"</t>
  </si>
  <si>
    <t>8820100000</t>
  </si>
  <si>
    <t>8820199990</t>
  </si>
  <si>
    <t>Основное мероприятие "Приобретение имущества в муниципальную собственность"</t>
  </si>
  <si>
    <t>9100300000</t>
  </si>
  <si>
    <t>9100399990</t>
  </si>
  <si>
    <t>8610199990</t>
  </si>
  <si>
    <t>Приложение 3</t>
  </si>
  <si>
    <t>(Приложение 9</t>
  </si>
  <si>
    <t>от 24.12.2020 № 95)</t>
  </si>
  <si>
    <t>от 11.02.2021 № 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</si>
</sst>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;[Red]\-#,##0.0;0.0"/>
    <numFmt numFmtId="165" formatCode="000;;"/>
    <numFmt numFmtId="166" formatCode="0000000"/>
    <numFmt numFmtId="167" formatCode="000"/>
    <numFmt numFmtId="168" formatCode="#,##0.0_ ;[Red]\-#,##0.0\ "/>
    <numFmt numFmtId="169" formatCode="0000"/>
    <numFmt numFmtId="170" formatCode="00;;"/>
    <numFmt numFmtId="171" formatCode="#,##0.0"/>
    <numFmt numFmtId="172" formatCode="#,##0.00_ ;[Red]\-#,##0.00\ 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6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Font="1"/>
    <xf numFmtId="0" fontId="1" fillId="0" borderId="0" xfId="1" applyFont="1"/>
    <xf numFmtId="0" fontId="1" fillId="0" borderId="0" xfId="1" applyBorder="1"/>
    <xf numFmtId="0" fontId="4" fillId="0" borderId="0" xfId="1" applyFont="1" applyBorder="1"/>
    <xf numFmtId="0" fontId="1" fillId="0" borderId="0" xfId="1" applyFont="1" applyBorder="1"/>
    <xf numFmtId="166" fontId="3" fillId="2" borderId="0" xfId="1" applyNumberFormat="1" applyFont="1" applyFill="1" applyBorder="1" applyAlignment="1" applyProtection="1">
      <alignment horizontal="left" vertical="center" wrapText="1"/>
      <protection hidden="1"/>
    </xf>
    <xf numFmtId="0" fontId="2" fillId="3" borderId="1" xfId="1" applyNumberFormat="1" applyFont="1" applyFill="1" applyBorder="1" applyAlignment="1" applyProtection="1">
      <protection hidden="1"/>
    </xf>
    <xf numFmtId="0" fontId="1" fillId="3" borderId="0" xfId="1" applyFill="1"/>
    <xf numFmtId="0" fontId="2" fillId="0" borderId="0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167" fontId="2" fillId="2" borderId="0" xfId="1" applyNumberFormat="1" applyFont="1" applyFill="1" applyBorder="1" applyAlignment="1" applyProtection="1">
      <alignment horizontal="left" vertical="center" wrapText="1"/>
      <protection hidden="1"/>
    </xf>
    <xf numFmtId="166" fontId="3" fillId="2" borderId="0" xfId="1" applyNumberFormat="1" applyFont="1" applyFill="1" applyBorder="1" applyAlignment="1" applyProtection="1">
      <alignment horizontal="left" vertical="center" wrapText="1"/>
      <protection hidden="1"/>
    </xf>
    <xf numFmtId="167" fontId="3" fillId="2" borderId="0" xfId="1" applyNumberFormat="1" applyFont="1" applyFill="1" applyBorder="1" applyAlignment="1" applyProtection="1">
      <alignment horizontal="left" vertical="center" wrapText="1"/>
      <protection hidden="1"/>
    </xf>
    <xf numFmtId="0" fontId="6" fillId="2" borderId="0" xfId="1" applyFont="1" applyFill="1" applyProtection="1">
      <protection hidden="1"/>
    </xf>
    <xf numFmtId="0" fontId="6" fillId="2" borderId="0" xfId="1" applyFont="1" applyFill="1" applyAlignment="1" applyProtection="1">
      <alignment horizontal="center"/>
      <protection hidden="1"/>
    </xf>
    <xf numFmtId="0" fontId="7" fillId="2" borderId="0" xfId="1" applyNumberFormat="1" applyFont="1" applyFill="1" applyAlignment="1" applyProtection="1">
      <alignment wrapText="1"/>
      <protection hidden="1"/>
    </xf>
    <xf numFmtId="0" fontId="7" fillId="2" borderId="0" xfId="1" applyNumberFormat="1" applyFont="1" applyFill="1" applyAlignment="1" applyProtection="1">
      <alignment horizontal="centerContinuous"/>
      <protection hidden="1"/>
    </xf>
    <xf numFmtId="0" fontId="6" fillId="2" borderId="0" xfId="1" applyNumberFormat="1" applyFont="1" applyFill="1" applyAlignment="1" applyProtection="1">
      <protection hidden="1"/>
    </xf>
    <xf numFmtId="0" fontId="9" fillId="2" borderId="0" xfId="1" applyNumberFormat="1" applyFont="1" applyFill="1" applyAlignment="1" applyProtection="1">
      <protection hidden="1"/>
    </xf>
    <xf numFmtId="0" fontId="6" fillId="2" borderId="7" xfId="1" applyFont="1" applyFill="1" applyBorder="1" applyProtection="1">
      <protection hidden="1"/>
    </xf>
    <xf numFmtId="0" fontId="8" fillId="0" borderId="0" xfId="1" applyNumberFormat="1" applyFont="1" applyFill="1" applyAlignment="1" applyProtection="1">
      <alignment wrapText="1"/>
      <protection hidden="1"/>
    </xf>
    <xf numFmtId="0" fontId="8" fillId="2" borderId="0" xfId="1" applyNumberFormat="1" applyFont="1" applyFill="1" applyAlignment="1" applyProtection="1">
      <alignment wrapText="1"/>
      <protection hidden="1"/>
    </xf>
    <xf numFmtId="0" fontId="8" fillId="2" borderId="0" xfId="1" applyNumberFormat="1" applyFont="1" applyFill="1" applyAlignment="1" applyProtection="1">
      <protection hidden="1"/>
    </xf>
    <xf numFmtId="0" fontId="6" fillId="2" borderId="0" xfId="1" applyFont="1" applyFill="1"/>
    <xf numFmtId="49" fontId="6" fillId="4" borderId="8" xfId="1" applyNumberFormat="1" applyFont="1" applyFill="1" applyBorder="1" applyAlignment="1" applyProtection="1">
      <alignment horizontal="center" vertical="center"/>
      <protection hidden="1"/>
    </xf>
    <xf numFmtId="165" fontId="6" fillId="4" borderId="9" xfId="1" applyNumberFormat="1" applyFont="1" applyFill="1" applyBorder="1" applyAlignment="1" applyProtection="1">
      <alignment horizontal="center" vertical="center"/>
      <protection hidden="1"/>
    </xf>
    <xf numFmtId="49" fontId="6" fillId="3" borderId="8" xfId="1" applyNumberFormat="1" applyFont="1" applyFill="1" applyBorder="1" applyAlignment="1" applyProtection="1">
      <alignment horizontal="center" vertical="center"/>
      <protection hidden="1"/>
    </xf>
    <xf numFmtId="165" fontId="6" fillId="3" borderId="9" xfId="1" applyNumberFormat="1" applyFont="1" applyFill="1" applyBorder="1" applyAlignment="1" applyProtection="1">
      <alignment horizontal="center" vertical="center"/>
      <protection hidden="1"/>
    </xf>
    <xf numFmtId="49" fontId="6" fillId="3" borderId="9" xfId="1" applyNumberFormat="1" applyFont="1" applyFill="1" applyBorder="1" applyAlignment="1" applyProtection="1">
      <alignment horizontal="center" vertical="center"/>
      <protection hidden="1"/>
    </xf>
    <xf numFmtId="49" fontId="6" fillId="3" borderId="17" xfId="1" applyNumberFormat="1" applyFont="1" applyFill="1" applyBorder="1" applyAlignment="1" applyProtection="1">
      <alignment horizontal="center" vertical="center"/>
      <protection hidden="1"/>
    </xf>
    <xf numFmtId="165" fontId="6" fillId="3" borderId="18" xfId="1" applyNumberFormat="1" applyFont="1" applyFill="1" applyBorder="1" applyAlignment="1" applyProtection="1">
      <alignment horizontal="center" vertical="center"/>
      <protection hidden="1"/>
    </xf>
    <xf numFmtId="165" fontId="6" fillId="3" borderId="13" xfId="1" applyNumberFormat="1" applyFont="1" applyFill="1" applyBorder="1" applyAlignment="1" applyProtection="1">
      <alignment horizontal="center" vertical="center"/>
      <protection hidden="1"/>
    </xf>
    <xf numFmtId="0" fontId="6" fillId="2" borderId="0" xfId="1" applyFont="1" applyFill="1" applyAlignment="1" applyProtection="1">
      <alignment horizontal="center" vertical="center"/>
      <protection hidden="1"/>
    </xf>
    <xf numFmtId="0" fontId="7" fillId="2" borderId="0" xfId="1" applyNumberFormat="1" applyFont="1" applyFill="1" applyAlignment="1" applyProtection="1">
      <alignment horizontal="center" vertical="center" wrapText="1"/>
      <protection hidden="1"/>
    </xf>
    <xf numFmtId="0" fontId="7" fillId="2" borderId="0" xfId="1" applyNumberFormat="1" applyFont="1" applyFill="1" applyAlignment="1" applyProtection="1">
      <alignment horizontal="center" vertical="center"/>
      <protection hidden="1"/>
    </xf>
    <xf numFmtId="0" fontId="6" fillId="2" borderId="0" xfId="1" applyNumberFormat="1" applyFont="1" applyFill="1" applyAlignment="1" applyProtection="1">
      <alignment horizontal="center" vertical="center"/>
      <protection hidden="1"/>
    </xf>
    <xf numFmtId="0" fontId="8" fillId="2" borderId="0" xfId="1" applyNumberFormat="1" applyFont="1" applyFill="1" applyAlignment="1" applyProtection="1">
      <alignment horizontal="center" vertical="center"/>
      <protection hidden="1"/>
    </xf>
    <xf numFmtId="0" fontId="9" fillId="2" borderId="2" xfId="1" applyNumberFormat="1" applyFont="1" applyFill="1" applyBorder="1" applyAlignment="1" applyProtection="1">
      <alignment horizontal="center" vertical="center"/>
      <protection hidden="1"/>
    </xf>
    <xf numFmtId="0" fontId="9" fillId="2" borderId="0" xfId="1" applyNumberFormat="1" applyFont="1" applyFill="1" applyAlignment="1" applyProtection="1">
      <alignment horizontal="center" vertical="center"/>
      <protection hidden="1"/>
    </xf>
    <xf numFmtId="0" fontId="7" fillId="5" borderId="3" xfId="1" applyNumberFormat="1" applyFont="1" applyFill="1" applyBorder="1" applyAlignment="1" applyProtection="1">
      <alignment horizontal="center" vertical="center"/>
      <protection hidden="1"/>
    </xf>
    <xf numFmtId="164" fontId="6" fillId="4" borderId="9" xfId="1" applyNumberFormat="1" applyFont="1" applyFill="1" applyBorder="1" applyAlignment="1" applyProtection="1">
      <alignment horizontal="center" vertical="center"/>
      <protection hidden="1"/>
    </xf>
    <xf numFmtId="164" fontId="6" fillId="3" borderId="9" xfId="1" applyNumberFormat="1" applyFont="1" applyFill="1" applyBorder="1" applyAlignment="1" applyProtection="1">
      <alignment horizontal="center" vertical="center"/>
      <protection hidden="1"/>
    </xf>
    <xf numFmtId="164" fontId="6" fillId="3" borderId="8" xfId="1" applyNumberFormat="1" applyFont="1" applyFill="1" applyBorder="1" applyAlignment="1" applyProtection="1">
      <alignment horizontal="center" vertical="center"/>
      <protection hidden="1"/>
    </xf>
    <xf numFmtId="4" fontId="6" fillId="3" borderId="9" xfId="1" applyNumberFormat="1" applyFont="1" applyFill="1" applyBorder="1" applyAlignment="1" applyProtection="1">
      <alignment horizontal="center" vertical="center"/>
      <protection hidden="1"/>
    </xf>
    <xf numFmtId="170" fontId="6" fillId="3" borderId="9" xfId="1" applyNumberFormat="1" applyFont="1" applyFill="1" applyBorder="1" applyAlignment="1" applyProtection="1">
      <alignment horizontal="center" vertical="center"/>
      <protection hidden="1"/>
    </xf>
    <xf numFmtId="0" fontId="6" fillId="2" borderId="7" xfId="1" applyFont="1" applyFill="1" applyBorder="1" applyAlignment="1" applyProtection="1">
      <alignment horizontal="center" vertical="center"/>
      <protection hidden="1"/>
    </xf>
    <xf numFmtId="0" fontId="8" fillId="0" borderId="0" xfId="1" applyNumberFormat="1" applyFont="1" applyFill="1" applyAlignment="1" applyProtection="1">
      <alignment horizontal="center" vertical="center" wrapText="1"/>
      <protection hidden="1"/>
    </xf>
    <xf numFmtId="168" fontId="8" fillId="2" borderId="0" xfId="1" applyNumberFormat="1" applyFont="1" applyFill="1" applyAlignment="1" applyProtection="1">
      <alignment horizontal="center" vertical="center"/>
      <protection hidden="1"/>
    </xf>
    <xf numFmtId="0" fontId="6" fillId="2" borderId="0" xfId="1" applyFont="1" applyFill="1" applyAlignment="1">
      <alignment horizontal="center" vertical="center"/>
    </xf>
    <xf numFmtId="0" fontId="6" fillId="2" borderId="0" xfId="1" applyFont="1" applyFill="1" applyAlignment="1" applyProtection="1">
      <alignment horizontal="right"/>
      <protection hidden="1"/>
    </xf>
    <xf numFmtId="0" fontId="7" fillId="5" borderId="4" xfId="1" applyNumberFormat="1" applyFont="1" applyFill="1" applyBorder="1" applyAlignment="1" applyProtection="1">
      <alignment horizontal="center" vertical="center" wrapText="1"/>
      <protection hidden="1"/>
    </xf>
    <xf numFmtId="164" fontId="6" fillId="4" borderId="8" xfId="1" applyNumberFormat="1" applyFont="1" applyFill="1" applyBorder="1" applyAlignment="1" applyProtection="1">
      <alignment horizontal="center" vertical="center"/>
      <protection hidden="1"/>
    </xf>
    <xf numFmtId="4" fontId="6" fillId="4" borderId="8" xfId="1" applyNumberFormat="1" applyFont="1" applyFill="1" applyBorder="1" applyAlignment="1" applyProtection="1">
      <alignment horizontal="center" vertical="center"/>
      <protection hidden="1"/>
    </xf>
    <xf numFmtId="4" fontId="6" fillId="3" borderId="8" xfId="1" applyNumberFormat="1" applyFont="1" applyFill="1" applyBorder="1" applyAlignment="1" applyProtection="1">
      <alignment horizontal="center" vertical="center"/>
      <protection hidden="1"/>
    </xf>
    <xf numFmtId="164" fontId="6" fillId="3" borderId="17" xfId="1" applyNumberFormat="1" applyFont="1" applyFill="1" applyBorder="1" applyAlignment="1" applyProtection="1">
      <alignment horizontal="center" vertical="center"/>
      <protection hidden="1"/>
    </xf>
    <xf numFmtId="164" fontId="6" fillId="3" borderId="19" xfId="1" applyNumberFormat="1" applyFont="1" applyFill="1" applyBorder="1" applyAlignment="1" applyProtection="1">
      <alignment horizontal="center" vertical="center"/>
      <protection hidden="1"/>
    </xf>
    <xf numFmtId="0" fontId="6" fillId="0" borderId="0" xfId="1" applyFont="1" applyBorder="1"/>
    <xf numFmtId="0" fontId="6" fillId="0" borderId="0" xfId="1" applyFont="1"/>
    <xf numFmtId="0" fontId="6" fillId="0" borderId="0" xfId="1" applyNumberFormat="1" applyFont="1" applyFill="1" applyAlignment="1" applyProtection="1">
      <protection hidden="1"/>
    </xf>
    <xf numFmtId="0" fontId="6" fillId="5" borderId="9" xfId="1" applyNumberFormat="1" applyFont="1" applyFill="1" applyBorder="1" applyAlignment="1" applyProtection="1">
      <alignment horizontal="center" vertical="center" wrapText="1"/>
      <protection hidden="1"/>
    </xf>
    <xf numFmtId="0" fontId="6" fillId="5" borderId="9" xfId="1" applyFont="1" applyFill="1" applyBorder="1" applyAlignment="1">
      <alignment horizontal="center" vertical="center" wrapText="1"/>
    </xf>
    <xf numFmtId="171" fontId="6" fillId="0" borderId="9" xfId="1" applyNumberFormat="1" applyFont="1" applyFill="1" applyBorder="1" applyAlignment="1" applyProtection="1">
      <alignment horizontal="center" vertical="center"/>
      <protection hidden="1"/>
    </xf>
    <xf numFmtId="171" fontId="6" fillId="0" borderId="9" xfId="1" applyNumberFormat="1" applyFont="1" applyBorder="1" applyAlignment="1">
      <alignment horizontal="center" vertical="center"/>
    </xf>
    <xf numFmtId="171" fontId="6" fillId="2" borderId="9" xfId="1" applyNumberFormat="1" applyFont="1" applyFill="1" applyBorder="1" applyAlignment="1" applyProtection="1">
      <alignment horizontal="center" vertical="center" wrapText="1"/>
      <protection hidden="1"/>
    </xf>
    <xf numFmtId="171" fontId="6" fillId="5" borderId="9" xfId="1" applyNumberFormat="1" applyFont="1" applyFill="1" applyBorder="1" applyAlignment="1">
      <alignment horizontal="center" vertical="center"/>
    </xf>
    <xf numFmtId="4" fontId="6" fillId="4" borderId="9" xfId="1" applyNumberFormat="1" applyFont="1" applyFill="1" applyBorder="1" applyAlignment="1" applyProtection="1">
      <alignment horizontal="center" vertical="center"/>
      <protection hidden="1"/>
    </xf>
    <xf numFmtId="171" fontId="1" fillId="0" borderId="0" xfId="1" applyNumberFormat="1" applyBorder="1"/>
    <xf numFmtId="172" fontId="1" fillId="0" borderId="0" xfId="1" applyNumberFormat="1" applyBorder="1"/>
    <xf numFmtId="167" fontId="6" fillId="3" borderId="10" xfId="1" applyNumberFormat="1" applyFont="1" applyFill="1" applyBorder="1" applyAlignment="1" applyProtection="1">
      <alignment vertical="center" wrapText="1"/>
      <protection hidden="1"/>
    </xf>
    <xf numFmtId="167" fontId="6" fillId="3" borderId="11" xfId="1" applyNumberFormat="1" applyFont="1" applyFill="1" applyBorder="1" applyAlignment="1" applyProtection="1">
      <alignment vertical="center" wrapText="1"/>
      <protection hidden="1"/>
    </xf>
    <xf numFmtId="167" fontId="6" fillId="3" borderId="12" xfId="1" applyNumberFormat="1" applyFont="1" applyFill="1" applyBorder="1" applyAlignment="1" applyProtection="1">
      <alignment vertical="center" wrapText="1"/>
      <protection hidden="1"/>
    </xf>
    <xf numFmtId="169" fontId="6" fillId="3" borderId="10" xfId="1" applyNumberFormat="1" applyFont="1" applyFill="1" applyBorder="1" applyAlignment="1" applyProtection="1">
      <alignment vertical="center" wrapText="1"/>
      <protection hidden="1"/>
    </xf>
    <xf numFmtId="169" fontId="6" fillId="3" borderId="11" xfId="1" applyNumberFormat="1" applyFont="1" applyFill="1" applyBorder="1" applyAlignment="1" applyProtection="1">
      <alignment vertical="center" wrapText="1"/>
      <protection hidden="1"/>
    </xf>
    <xf numFmtId="169" fontId="6" fillId="3" borderId="12" xfId="1" applyNumberFormat="1" applyFont="1" applyFill="1" applyBorder="1" applyAlignment="1" applyProtection="1">
      <alignment vertical="center" wrapText="1"/>
      <protection hidden="1"/>
    </xf>
    <xf numFmtId="167" fontId="6" fillId="4" borderId="10" xfId="1" applyNumberFormat="1" applyFont="1" applyFill="1" applyBorder="1" applyAlignment="1" applyProtection="1">
      <alignment horizontal="left" vertical="center" wrapText="1"/>
      <protection hidden="1"/>
    </xf>
    <xf numFmtId="167" fontId="6" fillId="4" borderId="11" xfId="1" applyNumberFormat="1" applyFont="1" applyFill="1" applyBorder="1" applyAlignment="1" applyProtection="1">
      <alignment horizontal="left" vertical="center" wrapText="1"/>
      <protection hidden="1"/>
    </xf>
    <xf numFmtId="167" fontId="6" fillId="4" borderId="12" xfId="1" applyNumberFormat="1" applyFont="1" applyFill="1" applyBorder="1" applyAlignment="1" applyProtection="1">
      <alignment horizontal="left" vertical="center" wrapText="1"/>
      <protection hidden="1"/>
    </xf>
    <xf numFmtId="167" fontId="6" fillId="3" borderId="10" xfId="1" applyNumberFormat="1" applyFont="1" applyFill="1" applyBorder="1" applyAlignment="1" applyProtection="1">
      <alignment horizontal="left" vertical="center" wrapText="1"/>
      <protection hidden="1"/>
    </xf>
    <xf numFmtId="167" fontId="6" fillId="3" borderId="11" xfId="1" applyNumberFormat="1" applyFont="1" applyFill="1" applyBorder="1" applyAlignment="1" applyProtection="1">
      <alignment horizontal="left" vertical="center" wrapText="1"/>
      <protection hidden="1"/>
    </xf>
    <xf numFmtId="167" fontId="6" fillId="3" borderId="12" xfId="1" applyNumberFormat="1" applyFont="1" applyFill="1" applyBorder="1" applyAlignment="1" applyProtection="1">
      <alignment horizontal="left" vertical="center" wrapText="1"/>
      <protection hidden="1"/>
    </xf>
    <xf numFmtId="169" fontId="6" fillId="4" borderId="10" xfId="1" applyNumberFormat="1" applyFont="1" applyFill="1" applyBorder="1" applyAlignment="1" applyProtection="1">
      <alignment vertical="center" wrapText="1"/>
      <protection hidden="1"/>
    </xf>
    <xf numFmtId="169" fontId="6" fillId="4" borderId="11" xfId="1" applyNumberFormat="1" applyFont="1" applyFill="1" applyBorder="1" applyAlignment="1" applyProtection="1">
      <alignment vertical="center" wrapText="1"/>
      <protection hidden="1"/>
    </xf>
    <xf numFmtId="169" fontId="6" fillId="4" borderId="12" xfId="1" applyNumberFormat="1" applyFont="1" applyFill="1" applyBorder="1" applyAlignment="1" applyProtection="1">
      <alignment vertical="center" wrapText="1"/>
      <protection hidden="1"/>
    </xf>
    <xf numFmtId="166" fontId="6" fillId="4" borderId="10" xfId="1" applyNumberFormat="1" applyFont="1" applyFill="1" applyBorder="1" applyAlignment="1" applyProtection="1">
      <alignment vertical="center" wrapText="1"/>
      <protection hidden="1"/>
    </xf>
    <xf numFmtId="166" fontId="6" fillId="4" borderId="11" xfId="1" applyNumberFormat="1" applyFont="1" applyFill="1" applyBorder="1" applyAlignment="1" applyProtection="1">
      <alignment vertical="center" wrapText="1"/>
      <protection hidden="1"/>
    </xf>
    <xf numFmtId="166" fontId="6" fillId="4" borderId="12" xfId="1" applyNumberFormat="1" applyFont="1" applyFill="1" applyBorder="1" applyAlignment="1" applyProtection="1">
      <alignment vertical="center" wrapText="1"/>
      <protection hidden="1"/>
    </xf>
    <xf numFmtId="166" fontId="6" fillId="3" borderId="10" xfId="1" applyNumberFormat="1" applyFont="1" applyFill="1" applyBorder="1" applyAlignment="1" applyProtection="1">
      <alignment vertical="center" wrapText="1"/>
      <protection hidden="1"/>
    </xf>
    <xf numFmtId="166" fontId="6" fillId="3" borderId="11" xfId="1" applyNumberFormat="1" applyFont="1" applyFill="1" applyBorder="1" applyAlignment="1" applyProtection="1">
      <alignment vertical="center" wrapText="1"/>
      <protection hidden="1"/>
    </xf>
    <xf numFmtId="166" fontId="6" fillId="3" borderId="12" xfId="1" applyNumberFormat="1" applyFont="1" applyFill="1" applyBorder="1" applyAlignment="1" applyProtection="1">
      <alignment vertical="center" wrapText="1"/>
      <protection hidden="1"/>
    </xf>
    <xf numFmtId="0" fontId="6" fillId="2" borderId="0" xfId="1" applyFont="1" applyFill="1" applyAlignment="1" applyProtection="1">
      <alignment horizontal="right"/>
      <protection hidden="1"/>
    </xf>
    <xf numFmtId="168" fontId="6" fillId="5" borderId="4" xfId="1" applyNumberFormat="1" applyFont="1" applyFill="1" applyBorder="1" applyAlignment="1" applyProtection="1">
      <alignment horizontal="right" vertical="center"/>
      <protection hidden="1"/>
    </xf>
    <xf numFmtId="168" fontId="6" fillId="5" borderId="5" xfId="1" applyNumberFormat="1" applyFont="1" applyFill="1" applyBorder="1" applyAlignment="1" applyProtection="1">
      <alignment horizontal="right" vertical="center"/>
      <protection hidden="1"/>
    </xf>
    <xf numFmtId="167" fontId="6" fillId="3" borderId="14" xfId="1" applyNumberFormat="1" applyFont="1" applyFill="1" applyBorder="1" applyAlignment="1" applyProtection="1">
      <alignment vertical="center" wrapText="1"/>
      <protection hidden="1"/>
    </xf>
    <xf numFmtId="167" fontId="6" fillId="3" borderId="15" xfId="1" applyNumberFormat="1" applyFont="1" applyFill="1" applyBorder="1" applyAlignment="1" applyProtection="1">
      <alignment vertical="center" wrapText="1"/>
      <protection hidden="1"/>
    </xf>
    <xf numFmtId="167" fontId="6" fillId="3" borderId="16" xfId="1" applyNumberFormat="1" applyFont="1" applyFill="1" applyBorder="1" applyAlignment="1" applyProtection="1">
      <alignment vertical="center" wrapText="1"/>
      <protection hidden="1"/>
    </xf>
    <xf numFmtId="166" fontId="6" fillId="3" borderId="10" xfId="1" applyNumberFormat="1" applyFont="1" applyFill="1" applyBorder="1" applyAlignment="1" applyProtection="1">
      <alignment horizontal="left" vertical="center" wrapText="1"/>
      <protection hidden="1"/>
    </xf>
    <xf numFmtId="166" fontId="6" fillId="3" borderId="11" xfId="1" applyNumberFormat="1" applyFont="1" applyFill="1" applyBorder="1" applyAlignment="1" applyProtection="1">
      <alignment horizontal="left" vertical="center" wrapText="1"/>
      <protection hidden="1"/>
    </xf>
    <xf numFmtId="166" fontId="6" fillId="3" borderId="12" xfId="1" applyNumberFormat="1" applyFont="1" applyFill="1" applyBorder="1" applyAlignment="1" applyProtection="1">
      <alignment horizontal="left" vertical="center" wrapText="1"/>
      <protection hidden="1"/>
    </xf>
    <xf numFmtId="0" fontId="6" fillId="5" borderId="4" xfId="1" applyNumberFormat="1" applyFont="1" applyFill="1" applyBorder="1" applyAlignment="1" applyProtection="1">
      <alignment horizontal="left"/>
      <protection hidden="1"/>
    </xf>
    <xf numFmtId="0" fontId="6" fillId="5" borderId="5" xfId="1" applyNumberFormat="1" applyFont="1" applyFill="1" applyBorder="1" applyAlignment="1" applyProtection="1">
      <alignment horizontal="left"/>
      <protection hidden="1"/>
    </xf>
    <xf numFmtId="0" fontId="6" fillId="5" borderId="6" xfId="1" applyNumberFormat="1" applyFont="1" applyFill="1" applyBorder="1" applyAlignment="1" applyProtection="1">
      <alignment horizontal="left"/>
      <protection hidden="1"/>
    </xf>
    <xf numFmtId="0" fontId="7" fillId="2" borderId="0" xfId="1" applyNumberFormat="1" applyFont="1" applyFill="1" applyAlignment="1" applyProtection="1">
      <alignment horizontal="center" wrapText="1"/>
      <protection hidden="1"/>
    </xf>
    <xf numFmtId="0" fontId="7" fillId="5" borderId="4" xfId="1" applyNumberFormat="1" applyFont="1" applyFill="1" applyBorder="1" applyAlignment="1" applyProtection="1">
      <alignment horizontal="center"/>
      <protection hidden="1"/>
    </xf>
    <xf numFmtId="0" fontId="7" fillId="5" borderId="5" xfId="1" applyNumberFormat="1" applyFont="1" applyFill="1" applyBorder="1" applyAlignment="1" applyProtection="1">
      <alignment horizontal="center"/>
      <protection hidden="1"/>
    </xf>
    <xf numFmtId="0" fontId="7" fillId="5" borderId="6" xfId="1" applyNumberFormat="1" applyFont="1" applyFill="1" applyBorder="1" applyAlignment="1" applyProtection="1">
      <alignment horizontal="center"/>
      <protection hidden="1"/>
    </xf>
    <xf numFmtId="167" fontId="6" fillId="3" borderId="9" xfId="1" applyNumberFormat="1" applyFont="1" applyFill="1" applyBorder="1" applyAlignment="1" applyProtection="1">
      <alignment horizontal="left" vertical="center" wrapText="1"/>
      <protection hidden="1"/>
    </xf>
    <xf numFmtId="167" fontId="6" fillId="3" borderId="9" xfId="1" applyNumberFormat="1" applyFont="1" applyFill="1" applyBorder="1" applyAlignment="1" applyProtection="1">
      <alignment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7"/>
  <sheetViews>
    <sheetView showGridLines="0" tabSelected="1" zoomScaleNormal="100" workbookViewId="0">
      <selection activeCell="M9" sqref="M9:R9"/>
    </sheetView>
  </sheetViews>
  <sheetFormatPr defaultColWidth="9.140625" defaultRowHeight="12.75" x14ac:dyDescent="0.2"/>
  <cols>
    <col min="1" max="1" width="6" style="1" customWidth="1"/>
    <col min="2" max="2" width="6.42578125" style="32" customWidth="1"/>
    <col min="3" max="3" width="5.28515625" style="32" customWidth="1"/>
    <col min="4" max="4" width="8.42578125" style="32" customWidth="1"/>
    <col min="5" max="5" width="6.5703125" style="32" customWidth="1"/>
    <col min="6" max="7" width="5.85546875" style="32" customWidth="1"/>
    <col min="8" max="8" width="9.42578125" style="32" customWidth="1"/>
    <col min="9" max="9" width="8" style="32" customWidth="1"/>
    <col min="10" max="10" width="7" style="32" customWidth="1"/>
    <col min="11" max="11" width="6.5703125" style="32" customWidth="1"/>
    <col min="12" max="12" width="1.140625" style="32" customWidth="1"/>
    <col min="13" max="13" width="2.42578125" style="32" customWidth="1"/>
    <col min="14" max="14" width="11.42578125" style="57" customWidth="1"/>
    <col min="15" max="15" width="5.7109375" style="57" customWidth="1"/>
    <col min="16" max="16" width="15.5703125" style="57" customWidth="1"/>
    <col min="17" max="17" width="12.7109375" style="66" customWidth="1"/>
    <col min="18" max="18" width="12" style="65" customWidth="1"/>
    <col min="19" max="19" width="9.140625" style="11"/>
    <col min="20" max="20" width="9.7109375" style="11" bestFit="1" customWidth="1"/>
    <col min="21" max="29" width="9.140625" style="11"/>
    <col min="30" max="16384" width="9.140625" style="1"/>
  </cols>
  <sheetData>
    <row r="1" spans="1:18" ht="12.75" customHeight="1" x14ac:dyDescent="0.2">
      <c r="A1" s="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98" t="s">
        <v>164</v>
      </c>
      <c r="N1" s="98"/>
      <c r="O1" s="98"/>
      <c r="P1" s="98"/>
      <c r="Q1" s="98"/>
      <c r="R1" s="98"/>
    </row>
    <row r="2" spans="1:18" ht="12.75" customHeight="1" x14ac:dyDescent="0.2">
      <c r="A2" s="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98" t="s">
        <v>69</v>
      </c>
      <c r="N2" s="98"/>
      <c r="O2" s="98"/>
      <c r="P2" s="98"/>
      <c r="Q2" s="98"/>
      <c r="R2" s="98"/>
    </row>
    <row r="3" spans="1:18" ht="12.75" customHeight="1" x14ac:dyDescent="0.2">
      <c r="A3" s="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98" t="s">
        <v>29</v>
      </c>
      <c r="N3" s="98"/>
      <c r="O3" s="98"/>
      <c r="P3" s="98"/>
      <c r="Q3" s="98"/>
      <c r="R3" s="98"/>
    </row>
    <row r="4" spans="1:18" ht="12.75" customHeight="1" x14ac:dyDescent="0.2">
      <c r="A4" s="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98" t="s">
        <v>167</v>
      </c>
      <c r="N4" s="98"/>
      <c r="O4" s="98"/>
      <c r="P4" s="98"/>
      <c r="Q4" s="98"/>
      <c r="R4" s="98"/>
    </row>
    <row r="5" spans="1:18" ht="12.75" customHeight="1" x14ac:dyDescent="0.2">
      <c r="A5" s="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58"/>
      <c r="N5" s="58"/>
      <c r="O5" s="58"/>
      <c r="P5" s="58"/>
      <c r="Q5" s="58"/>
      <c r="R5" s="58"/>
    </row>
    <row r="6" spans="1:18" ht="12.75" customHeight="1" x14ac:dyDescent="0.2">
      <c r="A6" s="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98" t="s">
        <v>165</v>
      </c>
      <c r="N6" s="98"/>
      <c r="O6" s="98"/>
      <c r="P6" s="98"/>
      <c r="Q6" s="98"/>
      <c r="R6" s="98"/>
    </row>
    <row r="7" spans="1:18" ht="12.75" customHeight="1" x14ac:dyDescent="0.2">
      <c r="A7" s="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98" t="s">
        <v>69</v>
      </c>
      <c r="N7" s="98"/>
      <c r="O7" s="98"/>
      <c r="P7" s="98"/>
      <c r="Q7" s="98"/>
      <c r="R7" s="98"/>
    </row>
    <row r="8" spans="1:18" ht="12.75" customHeight="1" x14ac:dyDescent="0.2">
      <c r="A8" s="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98" t="s">
        <v>29</v>
      </c>
      <c r="N8" s="98"/>
      <c r="O8" s="98"/>
      <c r="P8" s="98"/>
      <c r="Q8" s="98"/>
      <c r="R8" s="98"/>
    </row>
    <row r="9" spans="1:18" ht="12.75" customHeight="1" x14ac:dyDescent="0.2">
      <c r="A9" s="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98" t="s">
        <v>166</v>
      </c>
      <c r="N9" s="98"/>
      <c r="O9" s="98"/>
      <c r="P9" s="98"/>
      <c r="Q9" s="98"/>
      <c r="R9" s="98"/>
    </row>
    <row r="10" spans="1:18" ht="12.75" customHeight="1" x14ac:dyDescent="0.2">
      <c r="A10" s="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3"/>
      <c r="N10" s="41"/>
      <c r="O10" s="41"/>
      <c r="P10" s="41"/>
      <c r="Q10" s="67"/>
    </row>
    <row r="11" spans="1:18" ht="7.5" customHeight="1" x14ac:dyDescent="0.2">
      <c r="A11" s="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/>
      <c r="N11" s="41"/>
      <c r="O11" s="41"/>
      <c r="P11" s="41"/>
      <c r="Q11" s="67"/>
    </row>
    <row r="12" spans="1:18" ht="84" customHeight="1" x14ac:dyDescent="0.2">
      <c r="B12" s="24"/>
      <c r="C12" s="24"/>
      <c r="D12" s="24"/>
      <c r="E12" s="24"/>
      <c r="F12" s="24"/>
      <c r="G12" s="110" t="s">
        <v>149</v>
      </c>
      <c r="H12" s="110"/>
      <c r="I12" s="110"/>
      <c r="J12" s="110"/>
      <c r="K12" s="110"/>
      <c r="L12" s="110"/>
      <c r="M12" s="110"/>
      <c r="N12" s="42"/>
      <c r="O12" s="42"/>
      <c r="P12" s="42"/>
      <c r="Q12" s="67"/>
    </row>
    <row r="13" spans="1:18" ht="12.75" customHeight="1" x14ac:dyDescent="0.2">
      <c r="A13" s="8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43"/>
      <c r="O13" s="43"/>
      <c r="P13" s="43"/>
      <c r="Q13" s="67"/>
    </row>
    <row r="14" spans="1:18" ht="12.75" customHeight="1" x14ac:dyDescent="0.2">
      <c r="A14" s="3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44"/>
      <c r="O14" s="44"/>
      <c r="P14" s="45"/>
      <c r="Q14" s="67"/>
    </row>
    <row r="15" spans="1:18" ht="11.25" customHeight="1" thickBot="1" x14ac:dyDescent="0.25">
      <c r="A15" s="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46"/>
      <c r="O15" s="46"/>
      <c r="P15" s="47" t="s">
        <v>28</v>
      </c>
      <c r="Q15" s="67"/>
    </row>
    <row r="16" spans="1:18" ht="24" customHeight="1" thickBot="1" x14ac:dyDescent="0.25">
      <c r="A16" s="7"/>
      <c r="B16" s="111" t="s">
        <v>27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3"/>
      <c r="N16" s="48" t="s">
        <v>26</v>
      </c>
      <c r="O16" s="48" t="s">
        <v>25</v>
      </c>
      <c r="P16" s="59" t="s">
        <v>24</v>
      </c>
      <c r="Q16" s="68" t="s">
        <v>151</v>
      </c>
      <c r="R16" s="69" t="s">
        <v>152</v>
      </c>
    </row>
    <row r="17" spans="1:29" ht="26.25" customHeight="1" x14ac:dyDescent="0.2">
      <c r="A17" s="6"/>
      <c r="B17" s="92" t="s">
        <v>136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4"/>
      <c r="N17" s="33" t="s">
        <v>46</v>
      </c>
      <c r="O17" s="34" t="s">
        <v>0</v>
      </c>
      <c r="P17" s="60">
        <f>P18</f>
        <v>1879.7</v>
      </c>
      <c r="Q17" s="49">
        <f t="shared" ref="Q17:R17" si="0">Q18</f>
        <v>1009.9</v>
      </c>
      <c r="R17" s="49">
        <f t="shared" si="0"/>
        <v>2889.6</v>
      </c>
    </row>
    <row r="18" spans="1:29" ht="21" customHeight="1" x14ac:dyDescent="0.2">
      <c r="A18" s="6"/>
      <c r="B18" s="95" t="s">
        <v>59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7"/>
      <c r="N18" s="35" t="s">
        <v>60</v>
      </c>
      <c r="O18" s="36" t="s">
        <v>0</v>
      </c>
      <c r="P18" s="51">
        <f>P19</f>
        <v>1879.7</v>
      </c>
      <c r="Q18" s="50">
        <f t="shared" ref="Q18:R18" si="1">Q19</f>
        <v>1009.9</v>
      </c>
      <c r="R18" s="50">
        <f t="shared" si="1"/>
        <v>2889.6</v>
      </c>
    </row>
    <row r="19" spans="1:29" ht="27" customHeight="1" x14ac:dyDescent="0.2">
      <c r="A19" s="6"/>
      <c r="B19" s="77" t="s">
        <v>61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9"/>
      <c r="N19" s="35" t="s">
        <v>62</v>
      </c>
      <c r="O19" s="36"/>
      <c r="P19" s="51">
        <f>P20+P23</f>
        <v>1879.7</v>
      </c>
      <c r="Q19" s="50">
        <f t="shared" ref="Q19:R19" si="2">Q20+Q23</f>
        <v>1009.9</v>
      </c>
      <c r="R19" s="50">
        <f t="shared" si="2"/>
        <v>2889.6</v>
      </c>
    </row>
    <row r="20" spans="1:29" ht="44.25" customHeight="1" x14ac:dyDescent="0.2">
      <c r="A20" s="6"/>
      <c r="B20" s="77" t="s">
        <v>145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9"/>
      <c r="N20" s="35" t="s">
        <v>146</v>
      </c>
      <c r="O20" s="36"/>
      <c r="P20" s="51">
        <f t="shared" ref="P20:R21" si="3">P21</f>
        <v>1.9</v>
      </c>
      <c r="Q20" s="50">
        <f t="shared" si="3"/>
        <v>0</v>
      </c>
      <c r="R20" s="50">
        <f t="shared" si="3"/>
        <v>1.9</v>
      </c>
    </row>
    <row r="21" spans="1:29" ht="24" customHeight="1" x14ac:dyDescent="0.2">
      <c r="A21" s="6"/>
      <c r="B21" s="77" t="s">
        <v>53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9"/>
      <c r="N21" s="35" t="s">
        <v>146</v>
      </c>
      <c r="O21" s="36" t="s">
        <v>11</v>
      </c>
      <c r="P21" s="51">
        <f t="shared" si="3"/>
        <v>1.9</v>
      </c>
      <c r="Q21" s="50">
        <f t="shared" si="3"/>
        <v>0</v>
      </c>
      <c r="R21" s="50">
        <f t="shared" si="3"/>
        <v>1.9</v>
      </c>
    </row>
    <row r="22" spans="1:29" ht="35.450000000000003" customHeight="1" x14ac:dyDescent="0.2">
      <c r="A22" s="6"/>
      <c r="B22" s="77" t="s">
        <v>10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9"/>
      <c r="N22" s="35" t="s">
        <v>146</v>
      </c>
      <c r="O22" s="36" t="s">
        <v>9</v>
      </c>
      <c r="P22" s="51">
        <v>1.9</v>
      </c>
      <c r="Q22" s="70">
        <v>0</v>
      </c>
      <c r="R22" s="71">
        <f>P22+Q22</f>
        <v>1.9</v>
      </c>
    </row>
    <row r="23" spans="1:29" ht="34.15" customHeight="1" x14ac:dyDescent="0.2">
      <c r="A23" s="6"/>
      <c r="B23" s="77" t="s">
        <v>36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9"/>
      <c r="N23" s="35" t="s">
        <v>68</v>
      </c>
      <c r="O23" s="36"/>
      <c r="P23" s="51">
        <f>P24</f>
        <v>1877.8</v>
      </c>
      <c r="Q23" s="50">
        <f t="shared" ref="Q23:R23" si="4">Q24</f>
        <v>1009.9</v>
      </c>
      <c r="R23" s="50">
        <f t="shared" si="4"/>
        <v>2887.7</v>
      </c>
      <c r="AB23" s="1"/>
      <c r="AC23" s="1"/>
    </row>
    <row r="24" spans="1:29" ht="27" customHeight="1" x14ac:dyDescent="0.2">
      <c r="A24" s="6"/>
      <c r="B24" s="77" t="s">
        <v>53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9"/>
      <c r="N24" s="35" t="s">
        <v>68</v>
      </c>
      <c r="O24" s="36" t="s">
        <v>11</v>
      </c>
      <c r="P24" s="51">
        <f>P25</f>
        <v>1877.8</v>
      </c>
      <c r="Q24" s="50">
        <f t="shared" ref="Q24:R24" si="5">Q25</f>
        <v>1009.9</v>
      </c>
      <c r="R24" s="50">
        <f t="shared" si="5"/>
        <v>2887.7</v>
      </c>
      <c r="U24" s="75"/>
      <c r="AB24" s="1"/>
      <c r="AC24" s="1"/>
    </row>
    <row r="25" spans="1:29" ht="31.5" customHeight="1" x14ac:dyDescent="0.2">
      <c r="A25" s="6"/>
      <c r="B25" s="77" t="s">
        <v>10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9"/>
      <c r="N25" s="35" t="s">
        <v>68</v>
      </c>
      <c r="O25" s="36" t="s">
        <v>9</v>
      </c>
      <c r="P25" s="51">
        <v>1877.8</v>
      </c>
      <c r="Q25" s="71">
        <v>1009.9</v>
      </c>
      <c r="R25" s="71">
        <f>P25+Q25</f>
        <v>2887.7</v>
      </c>
      <c r="AB25" s="1"/>
      <c r="AC25" s="1"/>
    </row>
    <row r="26" spans="1:29" ht="27" customHeight="1" x14ac:dyDescent="0.2">
      <c r="A26" s="6"/>
      <c r="B26" s="92" t="s">
        <v>137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4"/>
      <c r="N26" s="33" t="s">
        <v>70</v>
      </c>
      <c r="O26" s="34" t="s">
        <v>0</v>
      </c>
      <c r="P26" s="60">
        <f>P27</f>
        <v>3530</v>
      </c>
      <c r="Q26" s="49">
        <f>Q27</f>
        <v>500</v>
      </c>
      <c r="R26" s="49">
        <f t="shared" ref="R26" si="6">R27</f>
        <v>4030</v>
      </c>
      <c r="T26" s="76"/>
    </row>
    <row r="27" spans="1:29" ht="32.450000000000003" customHeight="1" x14ac:dyDescent="0.2">
      <c r="A27" s="6"/>
      <c r="B27" s="95" t="s">
        <v>23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7"/>
      <c r="N27" s="35" t="s">
        <v>71</v>
      </c>
      <c r="O27" s="36" t="s">
        <v>0</v>
      </c>
      <c r="P27" s="51">
        <f>P28+P35</f>
        <v>3530</v>
      </c>
      <c r="Q27" s="50">
        <f t="shared" ref="Q27:R27" si="7">Q28+Q35</f>
        <v>500</v>
      </c>
      <c r="R27" s="50">
        <f t="shared" si="7"/>
        <v>4030</v>
      </c>
    </row>
    <row r="28" spans="1:29" ht="31.5" customHeight="1" x14ac:dyDescent="0.2">
      <c r="A28" s="6"/>
      <c r="B28" s="95" t="s">
        <v>32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7"/>
      <c r="N28" s="35" t="s">
        <v>72</v>
      </c>
      <c r="O28" s="36" t="s">
        <v>0</v>
      </c>
      <c r="P28" s="51">
        <f>P30+P32</f>
        <v>2500</v>
      </c>
      <c r="Q28" s="50">
        <f t="shared" ref="Q28:R28" si="8">Q30+Q32</f>
        <v>500</v>
      </c>
      <c r="R28" s="50">
        <f t="shared" si="8"/>
        <v>3000</v>
      </c>
    </row>
    <row r="29" spans="1:29" ht="42.75" customHeight="1" x14ac:dyDescent="0.2">
      <c r="A29" s="6"/>
      <c r="B29" s="77" t="s">
        <v>33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9"/>
      <c r="N29" s="35" t="s">
        <v>73</v>
      </c>
      <c r="O29" s="36"/>
      <c r="P29" s="51">
        <f>P30</f>
        <v>1500</v>
      </c>
      <c r="Q29" s="50">
        <f t="shared" ref="Q29:R29" si="9">Q30</f>
        <v>0</v>
      </c>
      <c r="R29" s="50">
        <f t="shared" si="9"/>
        <v>1500</v>
      </c>
    </row>
    <row r="30" spans="1:29" ht="42.75" customHeight="1" x14ac:dyDescent="0.2">
      <c r="A30" s="6"/>
      <c r="B30" s="77" t="s">
        <v>7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9"/>
      <c r="N30" s="35" t="s">
        <v>73</v>
      </c>
      <c r="O30" s="36" t="s">
        <v>6</v>
      </c>
      <c r="P30" s="51">
        <f>P31</f>
        <v>1500</v>
      </c>
      <c r="Q30" s="50">
        <f t="shared" ref="Q30:R30" si="10">Q31</f>
        <v>0</v>
      </c>
      <c r="R30" s="50">
        <f t="shared" si="10"/>
        <v>1500</v>
      </c>
    </row>
    <row r="31" spans="1:29" ht="29.25" customHeight="1" x14ac:dyDescent="0.2">
      <c r="A31" s="6"/>
      <c r="B31" s="77" t="s">
        <v>20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9"/>
      <c r="N31" s="35" t="s">
        <v>73</v>
      </c>
      <c r="O31" s="36" t="s">
        <v>19</v>
      </c>
      <c r="P31" s="51">
        <v>1500</v>
      </c>
      <c r="Q31" s="70">
        <v>0</v>
      </c>
      <c r="R31" s="71">
        <f>P31+Q31</f>
        <v>1500</v>
      </c>
    </row>
    <row r="32" spans="1:29" ht="29.25" customHeight="1" x14ac:dyDescent="0.2">
      <c r="A32" s="6"/>
      <c r="B32" s="77" t="s">
        <v>63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9"/>
      <c r="N32" s="35" t="s">
        <v>74</v>
      </c>
      <c r="O32" s="36"/>
      <c r="P32" s="51">
        <f>P33</f>
        <v>1000</v>
      </c>
      <c r="Q32" s="50">
        <f t="shared" ref="Q32:R32" si="11">Q33</f>
        <v>500</v>
      </c>
      <c r="R32" s="50">
        <f t="shared" si="11"/>
        <v>1500</v>
      </c>
    </row>
    <row r="33" spans="1:29" ht="42.75" customHeight="1" x14ac:dyDescent="0.2">
      <c r="A33" s="6"/>
      <c r="B33" s="77" t="s">
        <v>7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9"/>
      <c r="N33" s="35" t="s">
        <v>74</v>
      </c>
      <c r="O33" s="36" t="s">
        <v>6</v>
      </c>
      <c r="P33" s="51">
        <f>P34</f>
        <v>1000</v>
      </c>
      <c r="Q33" s="50">
        <f t="shared" ref="Q33:R33" si="12">Q34</f>
        <v>500</v>
      </c>
      <c r="R33" s="50">
        <f t="shared" si="12"/>
        <v>1500</v>
      </c>
    </row>
    <row r="34" spans="1:29" ht="38.25" customHeight="1" x14ac:dyDescent="0.2">
      <c r="A34" s="6"/>
      <c r="B34" s="77" t="s">
        <v>20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9"/>
      <c r="N34" s="35" t="s">
        <v>74</v>
      </c>
      <c r="O34" s="36" t="s">
        <v>19</v>
      </c>
      <c r="P34" s="51">
        <v>1000</v>
      </c>
      <c r="Q34" s="70">
        <v>500</v>
      </c>
      <c r="R34" s="71">
        <f>P34+Q34</f>
        <v>1500</v>
      </c>
    </row>
    <row r="35" spans="1:29" ht="19.899999999999999" customHeight="1" x14ac:dyDescent="0.2">
      <c r="A35" s="6"/>
      <c r="B35" s="86" t="s">
        <v>56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8"/>
      <c r="N35" s="35" t="s">
        <v>75</v>
      </c>
      <c r="O35" s="36"/>
      <c r="P35" s="51">
        <f>P36</f>
        <v>1030</v>
      </c>
      <c r="Q35" s="50">
        <f t="shared" ref="Q35:R35" si="13">Q36</f>
        <v>0</v>
      </c>
      <c r="R35" s="50">
        <f t="shared" si="13"/>
        <v>1030</v>
      </c>
    </row>
    <row r="36" spans="1:29" ht="25.9" customHeight="1" x14ac:dyDescent="0.2">
      <c r="A36" s="6"/>
      <c r="B36" s="86" t="s">
        <v>36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8"/>
      <c r="N36" s="35" t="s">
        <v>76</v>
      </c>
      <c r="O36" s="36"/>
      <c r="P36" s="51">
        <f>P37+P39</f>
        <v>1030</v>
      </c>
      <c r="Q36" s="50">
        <f t="shared" ref="Q36:R36" si="14">Q37+Q39</f>
        <v>0</v>
      </c>
      <c r="R36" s="50">
        <f t="shared" si="14"/>
        <v>1030</v>
      </c>
    </row>
    <row r="37" spans="1:29" ht="46.5" customHeight="1" x14ac:dyDescent="0.2">
      <c r="A37" s="6"/>
      <c r="B37" s="86" t="s">
        <v>7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8"/>
      <c r="N37" s="35" t="s">
        <v>76</v>
      </c>
      <c r="O37" s="36">
        <v>100</v>
      </c>
      <c r="P37" s="51">
        <f>P38</f>
        <v>1000</v>
      </c>
      <c r="Q37" s="50">
        <f t="shared" ref="Q37:R37" si="15">Q38</f>
        <v>0</v>
      </c>
      <c r="R37" s="50">
        <f t="shared" si="15"/>
        <v>1000</v>
      </c>
    </row>
    <row r="38" spans="1:29" ht="24" customHeight="1" x14ac:dyDescent="0.2">
      <c r="A38" s="6"/>
      <c r="B38" s="86" t="s">
        <v>20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8"/>
      <c r="N38" s="35" t="s">
        <v>76</v>
      </c>
      <c r="O38" s="36">
        <v>110</v>
      </c>
      <c r="P38" s="51">
        <v>1000</v>
      </c>
      <c r="Q38" s="70">
        <v>0</v>
      </c>
      <c r="R38" s="71">
        <f>P38+Q38</f>
        <v>1000</v>
      </c>
    </row>
    <row r="39" spans="1:29" s="9" customFormat="1" ht="20.45" customHeight="1" x14ac:dyDescent="0.2">
      <c r="A39" s="5"/>
      <c r="B39" s="86" t="s">
        <v>53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8"/>
      <c r="N39" s="35" t="s">
        <v>76</v>
      </c>
      <c r="O39" s="36">
        <v>200</v>
      </c>
      <c r="P39" s="51">
        <v>30</v>
      </c>
      <c r="Q39" s="70">
        <f>Q40</f>
        <v>0</v>
      </c>
      <c r="R39" s="70">
        <f>R40</f>
        <v>30</v>
      </c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spans="1:29" ht="32.25" customHeight="1" x14ac:dyDescent="0.2">
      <c r="A40" s="6"/>
      <c r="B40" s="86" t="s">
        <v>10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8"/>
      <c r="N40" s="35" t="s">
        <v>76</v>
      </c>
      <c r="O40" s="36">
        <v>240</v>
      </c>
      <c r="P40" s="51">
        <v>30</v>
      </c>
      <c r="Q40" s="70">
        <v>0</v>
      </c>
      <c r="R40" s="71">
        <f>P40+Q40</f>
        <v>30</v>
      </c>
    </row>
    <row r="41" spans="1:29" ht="27" customHeight="1" x14ac:dyDescent="0.2">
      <c r="A41" s="6"/>
      <c r="B41" s="92" t="s">
        <v>138</v>
      </c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4"/>
      <c r="N41" s="33" t="s">
        <v>124</v>
      </c>
      <c r="O41" s="34" t="s">
        <v>0</v>
      </c>
      <c r="P41" s="61">
        <f>P42+P53</f>
        <v>2248</v>
      </c>
      <c r="Q41" s="74">
        <f t="shared" ref="Q41:R41" si="16">Q42+Q53</f>
        <v>529.70000000000005</v>
      </c>
      <c r="R41" s="74">
        <f t="shared" si="16"/>
        <v>2777.7</v>
      </c>
    </row>
    <row r="42" spans="1:29" ht="27.75" customHeight="1" x14ac:dyDescent="0.2">
      <c r="A42" s="6"/>
      <c r="B42" s="95" t="s">
        <v>77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7"/>
      <c r="N42" s="35" t="s">
        <v>78</v>
      </c>
      <c r="O42" s="35"/>
      <c r="P42" s="62">
        <f>P43</f>
        <v>2200</v>
      </c>
      <c r="Q42" s="52">
        <f t="shared" ref="Q42:R42" si="17">Q43</f>
        <v>522.20000000000005</v>
      </c>
      <c r="R42" s="52">
        <f t="shared" si="17"/>
        <v>2722.2</v>
      </c>
    </row>
    <row r="43" spans="1:29" ht="34.5" customHeight="1" x14ac:dyDescent="0.2">
      <c r="A43" s="6"/>
      <c r="B43" s="77" t="s">
        <v>79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9"/>
      <c r="N43" s="35" t="s">
        <v>80</v>
      </c>
      <c r="O43" s="35"/>
      <c r="P43" s="62">
        <f>P44+P47+P50</f>
        <v>2200</v>
      </c>
      <c r="Q43" s="62">
        <f t="shared" ref="Q43:R43" si="18">Q44+Q47+Q50</f>
        <v>522.20000000000005</v>
      </c>
      <c r="R43" s="62">
        <f t="shared" si="18"/>
        <v>2722.2</v>
      </c>
    </row>
    <row r="44" spans="1:29" ht="39" customHeight="1" x14ac:dyDescent="0.2">
      <c r="A44" s="6"/>
      <c r="B44" s="77" t="s">
        <v>81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9"/>
      <c r="N44" s="35" t="s">
        <v>82</v>
      </c>
      <c r="O44" s="35"/>
      <c r="P44" s="62">
        <f>P45</f>
        <v>2000</v>
      </c>
      <c r="Q44" s="52">
        <f t="shared" ref="Q44:R44" si="19">Q45</f>
        <v>0</v>
      </c>
      <c r="R44" s="52">
        <f t="shared" si="19"/>
        <v>2000</v>
      </c>
    </row>
    <row r="45" spans="1:29" ht="27" customHeight="1" x14ac:dyDescent="0.2">
      <c r="A45" s="6"/>
      <c r="B45" s="77" t="s">
        <v>53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9"/>
      <c r="N45" s="35" t="s">
        <v>82</v>
      </c>
      <c r="O45" s="35" t="s">
        <v>11</v>
      </c>
      <c r="P45" s="62">
        <f>P46</f>
        <v>2000</v>
      </c>
      <c r="Q45" s="52">
        <f t="shared" ref="Q45:R45" si="20">Q46</f>
        <v>0</v>
      </c>
      <c r="R45" s="52">
        <f t="shared" si="20"/>
        <v>2000</v>
      </c>
    </row>
    <row r="46" spans="1:29" ht="21.75" customHeight="1" x14ac:dyDescent="0.2">
      <c r="A46" s="6"/>
      <c r="B46" s="77" t="s">
        <v>10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9"/>
      <c r="N46" s="35" t="s">
        <v>82</v>
      </c>
      <c r="O46" s="35" t="s">
        <v>9</v>
      </c>
      <c r="P46" s="62">
        <v>2000</v>
      </c>
      <c r="Q46" s="70">
        <v>0</v>
      </c>
      <c r="R46" s="71">
        <f>P46+Q46</f>
        <v>2000</v>
      </c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s="16" customFormat="1" ht="50.25" customHeight="1" x14ac:dyDescent="0.2">
      <c r="A47" s="15"/>
      <c r="B47" s="77" t="s">
        <v>83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9"/>
      <c r="N47" s="35" t="s">
        <v>87</v>
      </c>
      <c r="O47" s="35"/>
      <c r="P47" s="62">
        <f>P48</f>
        <v>200</v>
      </c>
      <c r="Q47" s="52">
        <f t="shared" ref="Q47:R47" si="21">Q48</f>
        <v>22.2</v>
      </c>
      <c r="R47" s="52">
        <f t="shared" si="21"/>
        <v>222.2</v>
      </c>
    </row>
    <row r="48" spans="1:29" ht="24.75" customHeight="1" x14ac:dyDescent="0.2">
      <c r="A48" s="6"/>
      <c r="B48" s="77" t="s">
        <v>53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9"/>
      <c r="N48" s="35" t="s">
        <v>87</v>
      </c>
      <c r="O48" s="35" t="s">
        <v>11</v>
      </c>
      <c r="P48" s="62">
        <f>P49</f>
        <v>200</v>
      </c>
      <c r="Q48" s="52">
        <f t="shared" ref="Q48:R48" si="22">Q49</f>
        <v>22.2</v>
      </c>
      <c r="R48" s="52">
        <f t="shared" si="22"/>
        <v>222.2</v>
      </c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21.75" customHeight="1" x14ac:dyDescent="0.2">
      <c r="A49" s="6"/>
      <c r="B49" s="77" t="s">
        <v>10</v>
      </c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9"/>
      <c r="N49" s="35" t="s">
        <v>87</v>
      </c>
      <c r="O49" s="35" t="s">
        <v>9</v>
      </c>
      <c r="P49" s="62">
        <v>200</v>
      </c>
      <c r="Q49" s="71">
        <v>22.2</v>
      </c>
      <c r="R49" s="71">
        <f>P49+Q49</f>
        <v>222.2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27.6" customHeight="1" x14ac:dyDescent="0.2">
      <c r="A50" s="6"/>
      <c r="B50" s="77" t="s">
        <v>36</v>
      </c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9"/>
      <c r="N50" s="35" t="s">
        <v>163</v>
      </c>
      <c r="O50" s="35"/>
      <c r="P50" s="62">
        <f>P51</f>
        <v>0</v>
      </c>
      <c r="Q50" s="52">
        <f t="shared" ref="Q50:Q51" si="23">Q51</f>
        <v>500</v>
      </c>
      <c r="R50" s="52">
        <f t="shared" ref="R50:R51" si="24">R51</f>
        <v>500</v>
      </c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21.75" customHeight="1" x14ac:dyDescent="0.2">
      <c r="A51" s="6"/>
      <c r="B51" s="77" t="s">
        <v>53</v>
      </c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9"/>
      <c r="N51" s="35" t="s">
        <v>163</v>
      </c>
      <c r="O51" s="35" t="s">
        <v>11</v>
      </c>
      <c r="P51" s="62">
        <f>P52</f>
        <v>0</v>
      </c>
      <c r="Q51" s="52">
        <f t="shared" si="23"/>
        <v>500</v>
      </c>
      <c r="R51" s="52">
        <f t="shared" si="24"/>
        <v>500</v>
      </c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21.75" customHeight="1" x14ac:dyDescent="0.2">
      <c r="A52" s="6"/>
      <c r="B52" s="77" t="s">
        <v>10</v>
      </c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9"/>
      <c r="N52" s="35" t="s">
        <v>163</v>
      </c>
      <c r="O52" s="35" t="s">
        <v>9</v>
      </c>
      <c r="P52" s="62">
        <v>0</v>
      </c>
      <c r="Q52" s="71">
        <v>500</v>
      </c>
      <c r="R52" s="71">
        <f>P52+Q52</f>
        <v>500</v>
      </c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21.75" customHeight="1" x14ac:dyDescent="0.2">
      <c r="A53" s="6"/>
      <c r="B53" s="95" t="s">
        <v>34</v>
      </c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7"/>
      <c r="N53" s="35" t="s">
        <v>84</v>
      </c>
      <c r="O53" s="35"/>
      <c r="P53" s="62">
        <f>P54</f>
        <v>48</v>
      </c>
      <c r="Q53" s="52">
        <f t="shared" ref="Q53:R53" si="25">Q54</f>
        <v>7.5</v>
      </c>
      <c r="R53" s="52">
        <f t="shared" si="25"/>
        <v>55.5</v>
      </c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24.75" customHeight="1" x14ac:dyDescent="0.2">
      <c r="A54" s="6"/>
      <c r="B54" s="77" t="s">
        <v>35</v>
      </c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9"/>
      <c r="N54" s="35" t="s">
        <v>85</v>
      </c>
      <c r="O54" s="35"/>
      <c r="P54" s="62">
        <f>P55</f>
        <v>48</v>
      </c>
      <c r="Q54" s="52">
        <f t="shared" ref="Q54:R54" si="26">Q55</f>
        <v>7.5</v>
      </c>
      <c r="R54" s="52">
        <f t="shared" si="26"/>
        <v>55.5</v>
      </c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27.6" customHeight="1" x14ac:dyDescent="0.2">
      <c r="A55" s="6"/>
      <c r="B55" s="77" t="s">
        <v>36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9"/>
      <c r="N55" s="35" t="s">
        <v>86</v>
      </c>
      <c r="O55" s="35"/>
      <c r="P55" s="62">
        <f>P56</f>
        <v>48</v>
      </c>
      <c r="Q55" s="52">
        <f t="shared" ref="Q55:R55" si="27">Q56</f>
        <v>7.5</v>
      </c>
      <c r="R55" s="52">
        <f t="shared" si="27"/>
        <v>55.5</v>
      </c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21.75" customHeight="1" x14ac:dyDescent="0.2">
      <c r="A56" s="6"/>
      <c r="B56" s="77" t="s">
        <v>53</v>
      </c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9"/>
      <c r="N56" s="35" t="s">
        <v>86</v>
      </c>
      <c r="O56" s="35" t="s">
        <v>11</v>
      </c>
      <c r="P56" s="62">
        <f>P57</f>
        <v>48</v>
      </c>
      <c r="Q56" s="52">
        <f t="shared" ref="Q56:R56" si="28">Q57</f>
        <v>7.5</v>
      </c>
      <c r="R56" s="52">
        <f t="shared" si="28"/>
        <v>55.5</v>
      </c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21.75" customHeight="1" x14ac:dyDescent="0.2">
      <c r="A57" s="6"/>
      <c r="B57" s="77" t="s">
        <v>10</v>
      </c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9"/>
      <c r="N57" s="35" t="s">
        <v>86</v>
      </c>
      <c r="O57" s="35" t="s">
        <v>9</v>
      </c>
      <c r="P57" s="62">
        <v>48</v>
      </c>
      <c r="Q57" s="71">
        <v>7.5</v>
      </c>
      <c r="R57" s="71">
        <f>P57+Q57</f>
        <v>55.5</v>
      </c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30.6" customHeight="1" x14ac:dyDescent="0.2">
      <c r="A58" s="6"/>
      <c r="B58" s="92" t="s">
        <v>139</v>
      </c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4"/>
      <c r="N58" s="33" t="s">
        <v>88</v>
      </c>
      <c r="O58" s="34" t="s">
        <v>0</v>
      </c>
      <c r="P58" s="60">
        <f>P59+P75+P80</f>
        <v>73.7</v>
      </c>
      <c r="Q58" s="49">
        <f t="shared" ref="Q58:R58" si="29">Q59+Q75+Q80</f>
        <v>0</v>
      </c>
      <c r="R58" s="49">
        <f t="shared" si="29"/>
        <v>73.7</v>
      </c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21.75" customHeight="1" x14ac:dyDescent="0.2">
      <c r="A59" s="6"/>
      <c r="B59" s="95" t="s">
        <v>22</v>
      </c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7"/>
      <c r="N59" s="35" t="s">
        <v>89</v>
      </c>
      <c r="O59" s="36" t="s">
        <v>0</v>
      </c>
      <c r="P59" s="51">
        <f>P60+P64</f>
        <v>63.7</v>
      </c>
      <c r="Q59" s="50">
        <f t="shared" ref="Q59:R59" si="30">Q60+Q64</f>
        <v>1.3</v>
      </c>
      <c r="R59" s="50">
        <f t="shared" si="30"/>
        <v>65</v>
      </c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25.5" customHeight="1" x14ac:dyDescent="0.2">
      <c r="A60" s="6"/>
      <c r="B60" s="95" t="s">
        <v>37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7"/>
      <c r="N60" s="35" t="s">
        <v>90</v>
      </c>
      <c r="O60" s="36" t="s">
        <v>0</v>
      </c>
      <c r="P60" s="51">
        <f>P61</f>
        <v>34</v>
      </c>
      <c r="Q60" s="50">
        <f t="shared" ref="Q60:R60" si="31">Q61</f>
        <v>0</v>
      </c>
      <c r="R60" s="50">
        <f t="shared" si="31"/>
        <v>34</v>
      </c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80.25" customHeight="1" x14ac:dyDescent="0.2">
      <c r="A61" s="6"/>
      <c r="B61" s="77" t="s">
        <v>38</v>
      </c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9"/>
      <c r="N61" s="35" t="s">
        <v>91</v>
      </c>
      <c r="O61" s="36"/>
      <c r="P61" s="51">
        <f>P62</f>
        <v>34</v>
      </c>
      <c r="Q61" s="50">
        <f t="shared" ref="Q61:R61" si="32">Q62</f>
        <v>0</v>
      </c>
      <c r="R61" s="50">
        <f t="shared" si="32"/>
        <v>34</v>
      </c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30" customHeight="1" x14ac:dyDescent="0.2">
      <c r="A62" s="6"/>
      <c r="B62" s="77" t="s">
        <v>53</v>
      </c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9"/>
      <c r="N62" s="35" t="s">
        <v>91</v>
      </c>
      <c r="O62" s="36" t="s">
        <v>11</v>
      </c>
      <c r="P62" s="51">
        <f>P63</f>
        <v>34</v>
      </c>
      <c r="Q62" s="50">
        <f t="shared" ref="Q62:R62" si="33">Q63</f>
        <v>0</v>
      </c>
      <c r="R62" s="50">
        <f t="shared" si="33"/>
        <v>34</v>
      </c>
    </row>
    <row r="63" spans="1:29" ht="31.9" customHeight="1" x14ac:dyDescent="0.2">
      <c r="A63" s="6"/>
      <c r="B63" s="77" t="s">
        <v>10</v>
      </c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9"/>
      <c r="N63" s="35" t="s">
        <v>91</v>
      </c>
      <c r="O63" s="36" t="s">
        <v>9</v>
      </c>
      <c r="P63" s="51">
        <v>34</v>
      </c>
      <c r="Q63" s="71">
        <v>0</v>
      </c>
      <c r="R63" s="71">
        <f>P63+Q63</f>
        <v>34</v>
      </c>
    </row>
    <row r="64" spans="1:29" ht="23.45" customHeight="1" x14ac:dyDescent="0.2">
      <c r="A64" s="6"/>
      <c r="B64" s="77" t="s">
        <v>39</v>
      </c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9"/>
      <c r="N64" s="35" t="s">
        <v>92</v>
      </c>
      <c r="O64" s="36"/>
      <c r="P64" s="51">
        <f>P65+P70+P68+P73</f>
        <v>29.7</v>
      </c>
      <c r="Q64" s="50">
        <f t="shared" ref="Q64:R64" si="34">Q65+Q70+Q68+Q73</f>
        <v>1.3</v>
      </c>
      <c r="R64" s="50">
        <f t="shared" si="34"/>
        <v>31</v>
      </c>
    </row>
    <row r="65" spans="1:29" ht="19.899999999999999" customHeight="1" x14ac:dyDescent="0.2">
      <c r="A65" s="6"/>
      <c r="B65" s="77" t="s">
        <v>54</v>
      </c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9"/>
      <c r="N65" s="35" t="s">
        <v>93</v>
      </c>
      <c r="O65" s="36"/>
      <c r="P65" s="51">
        <f>P66</f>
        <v>20.8</v>
      </c>
      <c r="Q65" s="50">
        <f t="shared" ref="Q65:R65" si="35">Q66</f>
        <v>0</v>
      </c>
      <c r="R65" s="50">
        <f t="shared" si="35"/>
        <v>20.8</v>
      </c>
    </row>
    <row r="66" spans="1:29" ht="44.25" customHeight="1" x14ac:dyDescent="0.2">
      <c r="A66" s="6"/>
      <c r="B66" s="77" t="s">
        <v>7</v>
      </c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9"/>
      <c r="N66" s="35" t="s">
        <v>93</v>
      </c>
      <c r="O66" s="36">
        <v>100</v>
      </c>
      <c r="P66" s="51">
        <f>P67</f>
        <v>20.8</v>
      </c>
      <c r="Q66" s="50">
        <f t="shared" ref="Q66:R66" si="36">Q67</f>
        <v>0</v>
      </c>
      <c r="R66" s="50">
        <f t="shared" si="36"/>
        <v>20.8</v>
      </c>
    </row>
    <row r="67" spans="1:29" ht="24" customHeight="1" x14ac:dyDescent="0.2">
      <c r="A67" s="6"/>
      <c r="B67" s="77" t="s">
        <v>5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9"/>
      <c r="N67" s="35" t="s">
        <v>93</v>
      </c>
      <c r="O67" s="36">
        <v>120</v>
      </c>
      <c r="P67" s="51">
        <v>20.8</v>
      </c>
      <c r="Q67" s="70">
        <v>0</v>
      </c>
      <c r="R67" s="71">
        <f>P67+Q67</f>
        <v>20.8</v>
      </c>
    </row>
    <row r="68" spans="1:29" ht="20.45" customHeight="1" x14ac:dyDescent="0.2">
      <c r="A68" s="17"/>
      <c r="B68" s="77" t="s">
        <v>53</v>
      </c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9"/>
      <c r="N68" s="35" t="s">
        <v>93</v>
      </c>
      <c r="O68" s="36">
        <v>200</v>
      </c>
      <c r="P68" s="51">
        <f>P69</f>
        <v>4</v>
      </c>
      <c r="Q68" s="50">
        <f t="shared" ref="Q68:R68" si="37">Q69</f>
        <v>0</v>
      </c>
      <c r="R68" s="50">
        <f t="shared" si="37"/>
        <v>4</v>
      </c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31.15" customHeight="1" x14ac:dyDescent="0.2">
      <c r="A69" s="17"/>
      <c r="B69" s="86" t="s">
        <v>10</v>
      </c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8"/>
      <c r="N69" s="35" t="s">
        <v>93</v>
      </c>
      <c r="O69" s="36">
        <v>240</v>
      </c>
      <c r="P69" s="51">
        <v>4</v>
      </c>
      <c r="Q69" s="71">
        <v>0</v>
      </c>
      <c r="R69" s="71">
        <f>P69+Q69</f>
        <v>4</v>
      </c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29.25" customHeight="1" x14ac:dyDescent="0.2">
      <c r="A70" s="17"/>
      <c r="B70" s="77" t="s">
        <v>55</v>
      </c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9"/>
      <c r="N70" s="35" t="s">
        <v>94</v>
      </c>
      <c r="O70" s="36"/>
      <c r="P70" s="51">
        <f>P71</f>
        <v>3.9</v>
      </c>
      <c r="Q70" s="50">
        <f t="shared" ref="Q70:R70" si="38">Q71</f>
        <v>0</v>
      </c>
      <c r="R70" s="50">
        <f t="shared" si="38"/>
        <v>3.9</v>
      </c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40.5" customHeight="1" x14ac:dyDescent="0.2">
      <c r="A71" s="17"/>
      <c r="B71" s="77" t="s">
        <v>7</v>
      </c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9"/>
      <c r="N71" s="35" t="s">
        <v>94</v>
      </c>
      <c r="O71" s="36">
        <v>100</v>
      </c>
      <c r="P71" s="51">
        <f>P72</f>
        <v>3.9</v>
      </c>
      <c r="Q71" s="50">
        <f t="shared" ref="Q71:R71" si="39">Q72</f>
        <v>0</v>
      </c>
      <c r="R71" s="50">
        <f t="shared" si="39"/>
        <v>3.9</v>
      </c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9.149999999999999" customHeight="1" x14ac:dyDescent="0.2">
      <c r="A72" s="17"/>
      <c r="B72" s="77" t="s">
        <v>5</v>
      </c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9"/>
      <c r="N72" s="35" t="s">
        <v>94</v>
      </c>
      <c r="O72" s="36">
        <v>120</v>
      </c>
      <c r="P72" s="51">
        <v>3.9</v>
      </c>
      <c r="Q72" s="70">
        <v>0</v>
      </c>
      <c r="R72" s="71">
        <f>P72+Q72</f>
        <v>3.9</v>
      </c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24.75" customHeight="1" x14ac:dyDescent="0.2">
      <c r="A73" s="17"/>
      <c r="B73" s="77" t="s">
        <v>53</v>
      </c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9"/>
      <c r="N73" s="35" t="s">
        <v>147</v>
      </c>
      <c r="O73" s="36">
        <v>200</v>
      </c>
      <c r="P73" s="51">
        <f>P74</f>
        <v>1</v>
      </c>
      <c r="Q73" s="50">
        <f t="shared" ref="Q73:R73" si="40">Q74</f>
        <v>1.3</v>
      </c>
      <c r="R73" s="50">
        <f t="shared" si="40"/>
        <v>2.2999999999999998</v>
      </c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30" customHeight="1" x14ac:dyDescent="0.2">
      <c r="A74" s="17"/>
      <c r="B74" s="86" t="s">
        <v>10</v>
      </c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8"/>
      <c r="N74" s="35" t="s">
        <v>148</v>
      </c>
      <c r="O74" s="36">
        <v>240</v>
      </c>
      <c r="P74" s="51">
        <v>1</v>
      </c>
      <c r="Q74" s="71">
        <v>1.3</v>
      </c>
      <c r="R74" s="71">
        <f>P74+Q74</f>
        <v>2.2999999999999998</v>
      </c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31.5" customHeight="1" x14ac:dyDescent="0.2">
      <c r="A75" s="17"/>
      <c r="B75" s="115" t="s">
        <v>125</v>
      </c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37" t="s">
        <v>126</v>
      </c>
      <c r="O75" s="53"/>
      <c r="P75" s="51">
        <f t="shared" ref="P75:R78" si="41">P76</f>
        <v>5</v>
      </c>
      <c r="Q75" s="50">
        <f t="shared" si="41"/>
        <v>-1.3</v>
      </c>
      <c r="R75" s="50">
        <f t="shared" si="41"/>
        <v>3.7</v>
      </c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23.45" customHeight="1" x14ac:dyDescent="0.2">
      <c r="A76" s="17"/>
      <c r="B76" s="115" t="s">
        <v>127</v>
      </c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37" t="s">
        <v>128</v>
      </c>
      <c r="O76" s="53"/>
      <c r="P76" s="51">
        <f t="shared" si="41"/>
        <v>5</v>
      </c>
      <c r="Q76" s="50">
        <f t="shared" si="41"/>
        <v>-1.3</v>
      </c>
      <c r="R76" s="50">
        <f t="shared" si="41"/>
        <v>3.7</v>
      </c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26.25" customHeight="1" x14ac:dyDescent="0.2">
      <c r="A77" s="17"/>
      <c r="B77" s="115" t="s">
        <v>36</v>
      </c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37" t="s">
        <v>129</v>
      </c>
      <c r="O77" s="53"/>
      <c r="P77" s="51">
        <f t="shared" si="41"/>
        <v>5</v>
      </c>
      <c r="Q77" s="50">
        <f t="shared" si="41"/>
        <v>-1.3</v>
      </c>
      <c r="R77" s="50">
        <f t="shared" si="41"/>
        <v>3.7</v>
      </c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s="10" customFormat="1" ht="21.75" customHeight="1" x14ac:dyDescent="0.2">
      <c r="A78" s="6"/>
      <c r="B78" s="114" t="s">
        <v>53</v>
      </c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37" t="s">
        <v>129</v>
      </c>
      <c r="O78" s="53">
        <v>200</v>
      </c>
      <c r="P78" s="51">
        <f t="shared" si="41"/>
        <v>5</v>
      </c>
      <c r="Q78" s="50">
        <f t="shared" si="41"/>
        <v>-1.3</v>
      </c>
      <c r="R78" s="50">
        <f t="shared" si="41"/>
        <v>3.7</v>
      </c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</row>
    <row r="79" spans="1:29" ht="30.75" customHeight="1" x14ac:dyDescent="0.2">
      <c r="A79" s="6"/>
      <c r="B79" s="114" t="s">
        <v>10</v>
      </c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37" t="s">
        <v>129</v>
      </c>
      <c r="O79" s="53">
        <v>240</v>
      </c>
      <c r="P79" s="51">
        <v>5</v>
      </c>
      <c r="Q79" s="70">
        <v>-1.3</v>
      </c>
      <c r="R79" s="71">
        <f>P79+Q79</f>
        <v>3.7</v>
      </c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</row>
    <row r="80" spans="1:29" ht="24.6" customHeight="1" x14ac:dyDescent="0.2">
      <c r="A80" s="6"/>
      <c r="B80" s="115" t="s">
        <v>130</v>
      </c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37" t="s">
        <v>131</v>
      </c>
      <c r="O80" s="53"/>
      <c r="P80" s="51">
        <f t="shared" ref="P80:R83" si="42">P81</f>
        <v>5</v>
      </c>
      <c r="Q80" s="50">
        <f t="shared" si="42"/>
        <v>0</v>
      </c>
      <c r="R80" s="50">
        <f t="shared" si="42"/>
        <v>5</v>
      </c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</row>
    <row r="81" spans="1:29" ht="47.25" customHeight="1" x14ac:dyDescent="0.2">
      <c r="A81" s="6"/>
      <c r="B81" s="115" t="s">
        <v>132</v>
      </c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37" t="s">
        <v>133</v>
      </c>
      <c r="O81" s="53"/>
      <c r="P81" s="51">
        <f t="shared" si="42"/>
        <v>5</v>
      </c>
      <c r="Q81" s="50">
        <f t="shared" si="42"/>
        <v>0</v>
      </c>
      <c r="R81" s="50">
        <f t="shared" si="42"/>
        <v>5</v>
      </c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</row>
    <row r="82" spans="1:29" ht="21.75" customHeight="1" x14ac:dyDescent="0.2">
      <c r="A82" s="6"/>
      <c r="B82" s="115" t="s">
        <v>36</v>
      </c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37" t="s">
        <v>134</v>
      </c>
      <c r="O82" s="53"/>
      <c r="P82" s="51">
        <f t="shared" si="42"/>
        <v>5</v>
      </c>
      <c r="Q82" s="50">
        <f t="shared" si="42"/>
        <v>0</v>
      </c>
      <c r="R82" s="50">
        <f t="shared" si="42"/>
        <v>5</v>
      </c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</row>
    <row r="83" spans="1:29" ht="30" customHeight="1" x14ac:dyDescent="0.2">
      <c r="A83" s="6"/>
      <c r="B83" s="114" t="s">
        <v>53</v>
      </c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37" t="s">
        <v>134</v>
      </c>
      <c r="O83" s="53">
        <v>200</v>
      </c>
      <c r="P83" s="51">
        <f t="shared" si="42"/>
        <v>5</v>
      </c>
      <c r="Q83" s="50">
        <f t="shared" si="42"/>
        <v>0</v>
      </c>
      <c r="R83" s="50">
        <f t="shared" si="42"/>
        <v>5</v>
      </c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</row>
    <row r="84" spans="1:29" ht="25.5" customHeight="1" x14ac:dyDescent="0.2">
      <c r="A84" s="6"/>
      <c r="B84" s="114" t="s">
        <v>10</v>
      </c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37" t="s">
        <v>134</v>
      </c>
      <c r="O84" s="53">
        <v>240</v>
      </c>
      <c r="P84" s="51">
        <v>5</v>
      </c>
      <c r="Q84" s="71">
        <v>0</v>
      </c>
      <c r="R84" s="71">
        <f>P84+Q84</f>
        <v>5</v>
      </c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</row>
    <row r="85" spans="1:29" ht="39" customHeight="1" x14ac:dyDescent="0.2">
      <c r="A85" s="6"/>
      <c r="B85" s="92" t="s">
        <v>153</v>
      </c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4"/>
      <c r="N85" s="33" t="s">
        <v>154</v>
      </c>
      <c r="O85" s="34" t="s">
        <v>0</v>
      </c>
      <c r="P85" s="60">
        <f>P86</f>
        <v>0</v>
      </c>
      <c r="Q85" s="49">
        <f t="shared" ref="Q85:Q87" si="43">Q86</f>
        <v>350</v>
      </c>
      <c r="R85" s="49">
        <f t="shared" ref="R85:R87" si="44">R86</f>
        <v>350</v>
      </c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</row>
    <row r="86" spans="1:29" ht="32.25" customHeight="1" x14ac:dyDescent="0.2">
      <c r="A86" s="6"/>
      <c r="B86" s="95" t="s">
        <v>155</v>
      </c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7"/>
      <c r="N86" s="35" t="s">
        <v>156</v>
      </c>
      <c r="O86" s="36" t="s">
        <v>0</v>
      </c>
      <c r="P86" s="51">
        <f>P87</f>
        <v>0</v>
      </c>
      <c r="Q86" s="50">
        <f t="shared" si="43"/>
        <v>350</v>
      </c>
      <c r="R86" s="50">
        <f t="shared" si="44"/>
        <v>350</v>
      </c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</row>
    <row r="87" spans="1:29" ht="30" customHeight="1" x14ac:dyDescent="0.2">
      <c r="A87" s="6"/>
      <c r="B87" s="95" t="s">
        <v>157</v>
      </c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7"/>
      <c r="N87" s="35" t="s">
        <v>158</v>
      </c>
      <c r="O87" s="36" t="s">
        <v>0</v>
      </c>
      <c r="P87" s="51">
        <f>P88</f>
        <v>0</v>
      </c>
      <c r="Q87" s="51">
        <f t="shared" si="43"/>
        <v>350</v>
      </c>
      <c r="R87" s="51">
        <f t="shared" si="44"/>
        <v>350</v>
      </c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</row>
    <row r="88" spans="1:29" ht="27" customHeight="1" x14ac:dyDescent="0.2">
      <c r="A88" s="6"/>
      <c r="B88" s="77" t="s">
        <v>36</v>
      </c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9"/>
      <c r="N88" s="35" t="s">
        <v>159</v>
      </c>
      <c r="O88" s="36"/>
      <c r="P88" s="51">
        <f>P89</f>
        <v>0</v>
      </c>
      <c r="Q88" s="50">
        <f t="shared" ref="Q88:Q89" si="45">Q89</f>
        <v>350</v>
      </c>
      <c r="R88" s="50">
        <f t="shared" ref="R88:R89" si="46">R89</f>
        <v>350</v>
      </c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</row>
    <row r="89" spans="1:29" ht="21.75" customHeight="1" x14ac:dyDescent="0.2">
      <c r="A89" s="6"/>
      <c r="B89" s="77" t="s">
        <v>53</v>
      </c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9"/>
      <c r="N89" s="35" t="s">
        <v>159</v>
      </c>
      <c r="O89" s="36" t="s">
        <v>11</v>
      </c>
      <c r="P89" s="51">
        <f>P90</f>
        <v>0</v>
      </c>
      <c r="Q89" s="50">
        <f t="shared" si="45"/>
        <v>350</v>
      </c>
      <c r="R89" s="50">
        <f t="shared" si="46"/>
        <v>350</v>
      </c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</row>
    <row r="90" spans="1:29" ht="21.75" customHeight="1" x14ac:dyDescent="0.2">
      <c r="A90" s="6"/>
      <c r="B90" s="77" t="s">
        <v>10</v>
      </c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9"/>
      <c r="N90" s="35" t="s">
        <v>159</v>
      </c>
      <c r="O90" s="36" t="s">
        <v>9</v>
      </c>
      <c r="P90" s="51">
        <v>0</v>
      </c>
      <c r="Q90" s="70">
        <v>350</v>
      </c>
      <c r="R90" s="72">
        <f>P90+Q90</f>
        <v>350</v>
      </c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</row>
    <row r="91" spans="1:29" ht="21.75" customHeight="1" x14ac:dyDescent="0.2">
      <c r="A91" s="6"/>
      <c r="B91" s="92" t="s">
        <v>140</v>
      </c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4"/>
      <c r="N91" s="33" t="s">
        <v>95</v>
      </c>
      <c r="O91" s="34" t="s">
        <v>0</v>
      </c>
      <c r="P91" s="60">
        <f>P92</f>
        <v>1040</v>
      </c>
      <c r="Q91" s="49">
        <f t="shared" ref="Q91:R92" si="47">Q92</f>
        <v>0</v>
      </c>
      <c r="R91" s="49">
        <f t="shared" si="47"/>
        <v>1040</v>
      </c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</row>
    <row r="92" spans="1:29" ht="21.75" customHeight="1" x14ac:dyDescent="0.2">
      <c r="A92" s="6"/>
      <c r="B92" s="95" t="s">
        <v>48</v>
      </c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7"/>
      <c r="N92" s="35" t="s">
        <v>96</v>
      </c>
      <c r="O92" s="36" t="s">
        <v>0</v>
      </c>
      <c r="P92" s="51">
        <f>P93</f>
        <v>1040</v>
      </c>
      <c r="Q92" s="50">
        <f t="shared" si="47"/>
        <v>0</v>
      </c>
      <c r="R92" s="50">
        <f t="shared" si="47"/>
        <v>1040</v>
      </c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</row>
    <row r="93" spans="1:29" ht="21.75" customHeight="1" x14ac:dyDescent="0.2">
      <c r="A93" s="6"/>
      <c r="B93" s="95" t="s">
        <v>49</v>
      </c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7"/>
      <c r="N93" s="35" t="s">
        <v>97</v>
      </c>
      <c r="O93" s="36" t="s">
        <v>0</v>
      </c>
      <c r="P93" s="51">
        <f>P94+P97</f>
        <v>1040</v>
      </c>
      <c r="Q93" s="50">
        <f t="shared" ref="Q93:R93" si="48">Q94+Q97</f>
        <v>0</v>
      </c>
      <c r="R93" s="50">
        <f t="shared" si="48"/>
        <v>1040</v>
      </c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</row>
    <row r="94" spans="1:29" ht="21.75" customHeight="1" x14ac:dyDescent="0.2">
      <c r="A94" s="6"/>
      <c r="B94" s="77" t="s">
        <v>36</v>
      </c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9"/>
      <c r="N94" s="35" t="s">
        <v>98</v>
      </c>
      <c r="O94" s="36"/>
      <c r="P94" s="51">
        <f>P95</f>
        <v>430</v>
      </c>
      <c r="Q94" s="50">
        <f t="shared" ref="Q94:R94" si="49">Q95</f>
        <v>0</v>
      </c>
      <c r="R94" s="50">
        <f t="shared" si="49"/>
        <v>430</v>
      </c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</row>
    <row r="95" spans="1:29" ht="21.75" customHeight="1" x14ac:dyDescent="0.2">
      <c r="A95" s="6"/>
      <c r="B95" s="77" t="s">
        <v>53</v>
      </c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9"/>
      <c r="N95" s="35" t="s">
        <v>98</v>
      </c>
      <c r="O95" s="36" t="s">
        <v>11</v>
      </c>
      <c r="P95" s="51">
        <f>P96</f>
        <v>430</v>
      </c>
      <c r="Q95" s="50">
        <f t="shared" ref="Q95:R95" si="50">Q96</f>
        <v>0</v>
      </c>
      <c r="R95" s="50">
        <f t="shared" si="50"/>
        <v>430</v>
      </c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</row>
    <row r="96" spans="1:29" ht="21.75" customHeight="1" x14ac:dyDescent="0.2">
      <c r="A96" s="6"/>
      <c r="B96" s="77" t="s">
        <v>10</v>
      </c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9"/>
      <c r="N96" s="35" t="s">
        <v>98</v>
      </c>
      <c r="O96" s="36" t="s">
        <v>9</v>
      </c>
      <c r="P96" s="51">
        <v>430</v>
      </c>
      <c r="Q96" s="70">
        <v>0</v>
      </c>
      <c r="R96" s="72">
        <f>P96+Q96</f>
        <v>430</v>
      </c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</row>
    <row r="97" spans="1:29" ht="21.75" customHeight="1" x14ac:dyDescent="0.2">
      <c r="A97" s="6"/>
      <c r="B97" s="95" t="s">
        <v>21</v>
      </c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7"/>
      <c r="N97" s="35" t="s">
        <v>99</v>
      </c>
      <c r="O97" s="36" t="s">
        <v>0</v>
      </c>
      <c r="P97" s="51">
        <f>P98</f>
        <v>610</v>
      </c>
      <c r="Q97" s="50">
        <f t="shared" ref="Q97:R97" si="51">Q98</f>
        <v>0</v>
      </c>
      <c r="R97" s="50">
        <f t="shared" si="51"/>
        <v>610</v>
      </c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</row>
    <row r="98" spans="1:29" ht="21.75" customHeight="1" x14ac:dyDescent="0.2">
      <c r="A98" s="6"/>
      <c r="B98" s="77" t="s">
        <v>53</v>
      </c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9"/>
      <c r="N98" s="35" t="s">
        <v>99</v>
      </c>
      <c r="O98" s="36" t="s">
        <v>11</v>
      </c>
      <c r="P98" s="51">
        <f>P99</f>
        <v>610</v>
      </c>
      <c r="Q98" s="50">
        <f t="shared" ref="Q98:R98" si="52">Q99</f>
        <v>0</v>
      </c>
      <c r="R98" s="50">
        <f t="shared" si="52"/>
        <v>610</v>
      </c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</row>
    <row r="99" spans="1:29" ht="21.75" customHeight="1" x14ac:dyDescent="0.2">
      <c r="A99" s="6"/>
      <c r="B99" s="77" t="s">
        <v>10</v>
      </c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9"/>
      <c r="N99" s="35" t="s">
        <v>99</v>
      </c>
      <c r="O99" s="36" t="s">
        <v>9</v>
      </c>
      <c r="P99" s="51">
        <v>610</v>
      </c>
      <c r="Q99" s="70">
        <v>0</v>
      </c>
      <c r="R99" s="72">
        <f>P99+Q99</f>
        <v>610</v>
      </c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</row>
    <row r="100" spans="1:29" s="9" customFormat="1" ht="21.75" customHeight="1" x14ac:dyDescent="0.2">
      <c r="A100" s="5"/>
      <c r="B100" s="83" t="s">
        <v>141</v>
      </c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5"/>
      <c r="N100" s="33" t="s">
        <v>100</v>
      </c>
      <c r="O100" s="34"/>
      <c r="P100" s="60">
        <f>P101</f>
        <v>3895.4</v>
      </c>
      <c r="Q100" s="49">
        <f t="shared" ref="Q100:R101" si="53">Q101</f>
        <v>9350</v>
      </c>
      <c r="R100" s="49">
        <f t="shared" si="53"/>
        <v>13245.4</v>
      </c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</row>
    <row r="101" spans="1:29" ht="21.75" customHeight="1" x14ac:dyDescent="0.2">
      <c r="A101" s="6"/>
      <c r="B101" s="86" t="s">
        <v>57</v>
      </c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8"/>
      <c r="N101" s="35" t="s">
        <v>101</v>
      </c>
      <c r="O101" s="36"/>
      <c r="P101" s="51">
        <f>P102</f>
        <v>3895.4</v>
      </c>
      <c r="Q101" s="50">
        <f t="shared" si="53"/>
        <v>9350</v>
      </c>
      <c r="R101" s="50">
        <f t="shared" si="53"/>
        <v>13245.4</v>
      </c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</row>
    <row r="102" spans="1:29" ht="21.75" customHeight="1" x14ac:dyDescent="0.2">
      <c r="A102" s="6"/>
      <c r="B102" s="86" t="s">
        <v>58</v>
      </c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8"/>
      <c r="N102" s="35" t="s">
        <v>102</v>
      </c>
      <c r="O102" s="36"/>
      <c r="P102" s="51">
        <f>P103</f>
        <v>3895.4</v>
      </c>
      <c r="Q102" s="50">
        <f t="shared" ref="Q102:R102" si="54">Q103</f>
        <v>9350</v>
      </c>
      <c r="R102" s="50">
        <f t="shared" si="54"/>
        <v>13245.4</v>
      </c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</row>
    <row r="103" spans="1:29" ht="21.75" customHeight="1" x14ac:dyDescent="0.2">
      <c r="A103" s="6"/>
      <c r="B103" s="86" t="s">
        <v>36</v>
      </c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8"/>
      <c r="N103" s="35" t="s">
        <v>103</v>
      </c>
      <c r="O103" s="36"/>
      <c r="P103" s="51">
        <f>P104</f>
        <v>3895.4</v>
      </c>
      <c r="Q103" s="50">
        <f t="shared" ref="Q103:R103" si="55">Q104</f>
        <v>9350</v>
      </c>
      <c r="R103" s="50">
        <f t="shared" si="55"/>
        <v>13245.4</v>
      </c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</row>
    <row r="104" spans="1:29" ht="30" customHeight="1" x14ac:dyDescent="0.2">
      <c r="A104" s="6"/>
      <c r="B104" s="86" t="s">
        <v>53</v>
      </c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8"/>
      <c r="N104" s="35" t="s">
        <v>103</v>
      </c>
      <c r="O104" s="36">
        <v>200</v>
      </c>
      <c r="P104" s="51">
        <f>P105</f>
        <v>3895.4</v>
      </c>
      <c r="Q104" s="50">
        <f t="shared" ref="Q104:R104" si="56">Q105</f>
        <v>9350</v>
      </c>
      <c r="R104" s="50">
        <f t="shared" si="56"/>
        <v>13245.4</v>
      </c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</row>
    <row r="105" spans="1:29" ht="21.75" customHeight="1" x14ac:dyDescent="0.2">
      <c r="A105" s="6"/>
      <c r="B105" s="86" t="s">
        <v>10</v>
      </c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8"/>
      <c r="N105" s="35" t="s">
        <v>103</v>
      </c>
      <c r="O105" s="36">
        <v>240</v>
      </c>
      <c r="P105" s="51">
        <v>3895.4</v>
      </c>
      <c r="Q105" s="70">
        <v>9350</v>
      </c>
      <c r="R105" s="72">
        <f>P105+Q105</f>
        <v>13245.4</v>
      </c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</row>
    <row r="106" spans="1:29" ht="32.25" customHeight="1" x14ac:dyDescent="0.2">
      <c r="A106" s="6"/>
      <c r="B106" s="89" t="s">
        <v>142</v>
      </c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1"/>
      <c r="N106" s="33" t="s">
        <v>104</v>
      </c>
      <c r="O106" s="34"/>
      <c r="P106" s="60">
        <f>P111+P107+P115</f>
        <v>1501.3</v>
      </c>
      <c r="Q106" s="60">
        <f t="shared" ref="Q106:R106" si="57">Q111+Q107+Q115</f>
        <v>5203.3</v>
      </c>
      <c r="R106" s="60">
        <f t="shared" si="57"/>
        <v>6704.6</v>
      </c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</row>
    <row r="107" spans="1:29" ht="32.25" customHeight="1" x14ac:dyDescent="0.2">
      <c r="A107" s="6"/>
      <c r="B107" s="80" t="s">
        <v>135</v>
      </c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2"/>
      <c r="N107" s="35" t="s">
        <v>105</v>
      </c>
      <c r="O107" s="36"/>
      <c r="P107" s="51">
        <f>P108</f>
        <v>1146.3</v>
      </c>
      <c r="Q107" s="50">
        <f t="shared" ref="Q107:R107" si="58">Q108</f>
        <v>2466</v>
      </c>
      <c r="R107" s="50">
        <f t="shared" si="58"/>
        <v>3612.3</v>
      </c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</row>
    <row r="108" spans="1:29" ht="32.25" customHeight="1" x14ac:dyDescent="0.2">
      <c r="A108" s="6"/>
      <c r="B108" s="80" t="s">
        <v>36</v>
      </c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2"/>
      <c r="N108" s="35" t="s">
        <v>106</v>
      </c>
      <c r="O108" s="36"/>
      <c r="P108" s="51">
        <f>P110</f>
        <v>1146.3</v>
      </c>
      <c r="Q108" s="50">
        <f t="shared" ref="Q108:R108" si="59">Q110</f>
        <v>2466</v>
      </c>
      <c r="R108" s="50">
        <f t="shared" si="59"/>
        <v>3612.3</v>
      </c>
    </row>
    <row r="109" spans="1:29" ht="21.75" customHeight="1" x14ac:dyDescent="0.2">
      <c r="A109" s="6"/>
      <c r="B109" s="80" t="s">
        <v>53</v>
      </c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2"/>
      <c r="N109" s="35" t="s">
        <v>106</v>
      </c>
      <c r="O109" s="36">
        <v>200</v>
      </c>
      <c r="P109" s="51">
        <f>P110</f>
        <v>1146.3</v>
      </c>
      <c r="Q109" s="50">
        <f t="shared" ref="Q109:R109" si="60">Q110</f>
        <v>2466</v>
      </c>
      <c r="R109" s="50">
        <f t="shared" si="60"/>
        <v>3612.3</v>
      </c>
    </row>
    <row r="110" spans="1:29" ht="32.450000000000003" customHeight="1" x14ac:dyDescent="0.2">
      <c r="A110" s="6"/>
      <c r="B110" s="80" t="s">
        <v>10</v>
      </c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2"/>
      <c r="N110" s="35" t="s">
        <v>106</v>
      </c>
      <c r="O110" s="36">
        <v>240</v>
      </c>
      <c r="P110" s="51">
        <v>1146.3</v>
      </c>
      <c r="Q110" s="70">
        <v>2466</v>
      </c>
      <c r="R110" s="72">
        <f>P110+Q110</f>
        <v>3612.3</v>
      </c>
    </row>
    <row r="111" spans="1:29" ht="21.75" customHeight="1" x14ac:dyDescent="0.2">
      <c r="A111" s="6"/>
      <c r="B111" s="80" t="s">
        <v>41</v>
      </c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2"/>
      <c r="N111" s="35" t="s">
        <v>107</v>
      </c>
      <c r="O111" s="36"/>
      <c r="P111" s="51">
        <f>P112</f>
        <v>355</v>
      </c>
      <c r="Q111" s="50">
        <f t="shared" ref="Q111:R111" si="61">Q112</f>
        <v>0</v>
      </c>
      <c r="R111" s="50">
        <f t="shared" si="61"/>
        <v>355</v>
      </c>
    </row>
    <row r="112" spans="1:29" ht="28.9" customHeight="1" x14ac:dyDescent="0.2">
      <c r="A112" s="6"/>
      <c r="B112" s="80" t="s">
        <v>36</v>
      </c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2"/>
      <c r="N112" s="35" t="s">
        <v>108</v>
      </c>
      <c r="O112" s="36"/>
      <c r="P112" s="51">
        <f>P113</f>
        <v>355</v>
      </c>
      <c r="Q112" s="50">
        <f t="shared" ref="Q112:R112" si="62">Q113</f>
        <v>0</v>
      </c>
      <c r="R112" s="50">
        <f t="shared" si="62"/>
        <v>355</v>
      </c>
    </row>
    <row r="113" spans="1:18" ht="21.75" customHeight="1" x14ac:dyDescent="0.2">
      <c r="A113" s="6"/>
      <c r="B113" s="80" t="s">
        <v>53</v>
      </c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2"/>
      <c r="N113" s="35" t="s">
        <v>108</v>
      </c>
      <c r="O113" s="36">
        <v>200</v>
      </c>
      <c r="P113" s="51">
        <f>P114</f>
        <v>355</v>
      </c>
      <c r="Q113" s="50">
        <f t="shared" ref="Q113:R113" si="63">Q114</f>
        <v>0</v>
      </c>
      <c r="R113" s="50">
        <f t="shared" si="63"/>
        <v>355</v>
      </c>
    </row>
    <row r="114" spans="1:18" ht="30" customHeight="1" x14ac:dyDescent="0.2">
      <c r="A114" s="6"/>
      <c r="B114" s="80" t="s">
        <v>10</v>
      </c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2"/>
      <c r="N114" s="35" t="s">
        <v>108</v>
      </c>
      <c r="O114" s="36">
        <v>240</v>
      </c>
      <c r="P114" s="51">
        <v>355</v>
      </c>
      <c r="Q114" s="70">
        <v>0</v>
      </c>
      <c r="R114" s="72">
        <f>P114+Q114</f>
        <v>355</v>
      </c>
    </row>
    <row r="115" spans="1:18" ht="21.75" customHeight="1" x14ac:dyDescent="0.2">
      <c r="A115" s="6"/>
      <c r="B115" s="80" t="s">
        <v>160</v>
      </c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2"/>
      <c r="N115" s="35" t="s">
        <v>161</v>
      </c>
      <c r="O115" s="36"/>
      <c r="P115" s="51">
        <f>P116</f>
        <v>0</v>
      </c>
      <c r="Q115" s="50">
        <f t="shared" ref="Q115:Q117" si="64">Q116</f>
        <v>2737.3</v>
      </c>
      <c r="R115" s="50">
        <f t="shared" ref="R115:R117" si="65">R116</f>
        <v>2737.3</v>
      </c>
    </row>
    <row r="116" spans="1:18" ht="28.9" customHeight="1" x14ac:dyDescent="0.2">
      <c r="A116" s="6"/>
      <c r="B116" s="80" t="s">
        <v>36</v>
      </c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2"/>
      <c r="N116" s="35" t="s">
        <v>162</v>
      </c>
      <c r="O116" s="36"/>
      <c r="P116" s="51">
        <f>P117</f>
        <v>0</v>
      </c>
      <c r="Q116" s="50">
        <f t="shared" si="64"/>
        <v>2737.3</v>
      </c>
      <c r="R116" s="50">
        <f t="shared" si="65"/>
        <v>2737.3</v>
      </c>
    </row>
    <row r="117" spans="1:18" ht="21.75" customHeight="1" x14ac:dyDescent="0.2">
      <c r="A117" s="6"/>
      <c r="B117" s="80" t="s">
        <v>53</v>
      </c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2"/>
      <c r="N117" s="35" t="s">
        <v>162</v>
      </c>
      <c r="O117" s="36">
        <v>400</v>
      </c>
      <c r="P117" s="51">
        <f>P118</f>
        <v>0</v>
      </c>
      <c r="Q117" s="50">
        <f t="shared" si="64"/>
        <v>2737.3</v>
      </c>
      <c r="R117" s="50">
        <f t="shared" si="65"/>
        <v>2737.3</v>
      </c>
    </row>
    <row r="118" spans="1:18" ht="30" customHeight="1" x14ac:dyDescent="0.2">
      <c r="A118" s="6"/>
      <c r="B118" s="80" t="s">
        <v>10</v>
      </c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2"/>
      <c r="N118" s="35" t="s">
        <v>162</v>
      </c>
      <c r="O118" s="36">
        <v>410</v>
      </c>
      <c r="P118" s="51">
        <v>0</v>
      </c>
      <c r="Q118" s="70">
        <v>2737.3</v>
      </c>
      <c r="R118" s="72">
        <f>P118+Q118</f>
        <v>2737.3</v>
      </c>
    </row>
    <row r="119" spans="1:18" ht="30" customHeight="1" x14ac:dyDescent="0.2">
      <c r="A119" s="6"/>
      <c r="B119" s="92" t="s">
        <v>143</v>
      </c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4"/>
      <c r="N119" s="33" t="s">
        <v>109</v>
      </c>
      <c r="O119" s="34" t="s">
        <v>0</v>
      </c>
      <c r="P119" s="60">
        <f>P120</f>
        <v>28807.7</v>
      </c>
      <c r="Q119" s="49">
        <f t="shared" ref="Q119:R119" si="66">Q120</f>
        <v>1039.9000000000001</v>
      </c>
      <c r="R119" s="49">
        <f t="shared" si="66"/>
        <v>29847.599999999999</v>
      </c>
    </row>
    <row r="120" spans="1:18" ht="24.6" customHeight="1" x14ac:dyDescent="0.2">
      <c r="A120" s="6"/>
      <c r="B120" s="95" t="s">
        <v>50</v>
      </c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7"/>
      <c r="N120" s="35" t="s">
        <v>110</v>
      </c>
      <c r="O120" s="36" t="s">
        <v>0</v>
      </c>
      <c r="P120" s="51">
        <f>P121+P148</f>
        <v>28807.7</v>
      </c>
      <c r="Q120" s="50">
        <f t="shared" ref="Q120:R120" si="67">Q121+Q148</f>
        <v>1039.9000000000001</v>
      </c>
      <c r="R120" s="50">
        <f t="shared" si="67"/>
        <v>29847.599999999999</v>
      </c>
    </row>
    <row r="121" spans="1:18" ht="30" customHeight="1" x14ac:dyDescent="0.2">
      <c r="A121" s="6"/>
      <c r="B121" s="95" t="s">
        <v>51</v>
      </c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7"/>
      <c r="N121" s="35" t="s">
        <v>111</v>
      </c>
      <c r="O121" s="36" t="s">
        <v>0</v>
      </c>
      <c r="P121" s="51">
        <f>P122+P125+P132+P137+P142+P145</f>
        <v>28757.7</v>
      </c>
      <c r="Q121" s="50">
        <f t="shared" ref="Q121:R121" si="68">Q122+Q125+Q132+Q137+Q142+Q145</f>
        <v>1039.9000000000001</v>
      </c>
      <c r="R121" s="50">
        <f t="shared" si="68"/>
        <v>29797.599999999999</v>
      </c>
    </row>
    <row r="122" spans="1:18" ht="19.899999999999999" customHeight="1" x14ac:dyDescent="0.2">
      <c r="A122" s="6"/>
      <c r="B122" s="77" t="s">
        <v>42</v>
      </c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9"/>
      <c r="N122" s="35" t="s">
        <v>112</v>
      </c>
      <c r="O122" s="36"/>
      <c r="P122" s="51">
        <f>P123</f>
        <v>2166.5</v>
      </c>
      <c r="Q122" s="50">
        <f t="shared" ref="Q122:R122" si="69">Q123</f>
        <v>0</v>
      </c>
      <c r="R122" s="50">
        <f t="shared" si="69"/>
        <v>2166.5</v>
      </c>
    </row>
    <row r="123" spans="1:18" ht="30.6" customHeight="1" x14ac:dyDescent="0.2">
      <c r="A123" s="6"/>
      <c r="B123" s="77" t="s">
        <v>7</v>
      </c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9"/>
      <c r="N123" s="35" t="s">
        <v>112</v>
      </c>
      <c r="O123" s="36">
        <v>100</v>
      </c>
      <c r="P123" s="51">
        <f>P124</f>
        <v>2166.5</v>
      </c>
      <c r="Q123" s="50">
        <f t="shared" ref="Q123:R123" si="70">Q124</f>
        <v>0</v>
      </c>
      <c r="R123" s="50">
        <f t="shared" si="70"/>
        <v>2166.5</v>
      </c>
    </row>
    <row r="124" spans="1:18" ht="19.899999999999999" customHeight="1" x14ac:dyDescent="0.2">
      <c r="A124" s="6"/>
      <c r="B124" s="77" t="s">
        <v>5</v>
      </c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9"/>
      <c r="N124" s="35" t="s">
        <v>112</v>
      </c>
      <c r="O124" s="36">
        <v>120</v>
      </c>
      <c r="P124" s="51">
        <v>2166.5</v>
      </c>
      <c r="Q124" s="70">
        <v>0</v>
      </c>
      <c r="R124" s="71">
        <f>P124+Q124</f>
        <v>2166.5</v>
      </c>
    </row>
    <row r="125" spans="1:18" ht="21.75" customHeight="1" x14ac:dyDescent="0.2">
      <c r="A125" s="6"/>
      <c r="B125" s="77" t="s">
        <v>31</v>
      </c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9"/>
      <c r="N125" s="35" t="s">
        <v>113</v>
      </c>
      <c r="O125" s="36"/>
      <c r="P125" s="51">
        <f>P126+P128+P130</f>
        <v>11679.9</v>
      </c>
      <c r="Q125" s="50">
        <f t="shared" ref="Q125:R125" si="71">Q126+Q128+Q130</f>
        <v>739.9</v>
      </c>
      <c r="R125" s="50">
        <f t="shared" si="71"/>
        <v>12419.8</v>
      </c>
    </row>
    <row r="126" spans="1:18" ht="29.25" customHeight="1" x14ac:dyDescent="0.2">
      <c r="A126" s="6"/>
      <c r="B126" s="77" t="s">
        <v>7</v>
      </c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9"/>
      <c r="N126" s="35" t="s">
        <v>113</v>
      </c>
      <c r="O126" s="36" t="s">
        <v>6</v>
      </c>
      <c r="P126" s="51">
        <f>P127</f>
        <v>8969.9</v>
      </c>
      <c r="Q126" s="50">
        <f t="shared" ref="Q126:R126" si="72">Q127</f>
        <v>0</v>
      </c>
      <c r="R126" s="50">
        <f t="shared" si="72"/>
        <v>8969.9</v>
      </c>
    </row>
    <row r="127" spans="1:18" ht="23.45" customHeight="1" x14ac:dyDescent="0.2">
      <c r="A127" s="6"/>
      <c r="B127" s="77" t="s">
        <v>20</v>
      </c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9"/>
      <c r="N127" s="35" t="s">
        <v>113</v>
      </c>
      <c r="O127" s="36" t="s">
        <v>19</v>
      </c>
      <c r="P127" s="51">
        <v>8969.9</v>
      </c>
      <c r="Q127" s="70">
        <v>0</v>
      </c>
      <c r="R127" s="71">
        <f>P127+Q127</f>
        <v>8969.9</v>
      </c>
    </row>
    <row r="128" spans="1:18" ht="22.9" customHeight="1" x14ac:dyDescent="0.2">
      <c r="A128" s="6"/>
      <c r="B128" s="77" t="s">
        <v>53</v>
      </c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9"/>
      <c r="N128" s="35" t="s">
        <v>113</v>
      </c>
      <c r="O128" s="36" t="s">
        <v>11</v>
      </c>
      <c r="P128" s="51">
        <f>P129</f>
        <v>2660</v>
      </c>
      <c r="Q128" s="50">
        <f t="shared" ref="Q128:R128" si="73">Q129</f>
        <v>739.9</v>
      </c>
      <c r="R128" s="50">
        <f t="shared" si="73"/>
        <v>3399.9</v>
      </c>
    </row>
    <row r="129" spans="1:18" ht="25.5" customHeight="1" x14ac:dyDescent="0.2">
      <c r="A129" s="6"/>
      <c r="B129" s="77" t="s">
        <v>10</v>
      </c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9"/>
      <c r="N129" s="35" t="s">
        <v>113</v>
      </c>
      <c r="O129" s="36" t="s">
        <v>9</v>
      </c>
      <c r="P129" s="51">
        <v>2660</v>
      </c>
      <c r="Q129" s="70">
        <v>739.9</v>
      </c>
      <c r="R129" s="71">
        <f>P129+Q129</f>
        <v>3399.9</v>
      </c>
    </row>
    <row r="130" spans="1:18" ht="25.5" customHeight="1" x14ac:dyDescent="0.2">
      <c r="A130" s="6"/>
      <c r="B130" s="86" t="s">
        <v>3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8"/>
      <c r="N130" s="35" t="s">
        <v>113</v>
      </c>
      <c r="O130" s="36">
        <v>800</v>
      </c>
      <c r="P130" s="51">
        <f>P131</f>
        <v>50</v>
      </c>
      <c r="Q130" s="50">
        <f t="shared" ref="Q130:R130" si="74">Q131</f>
        <v>0</v>
      </c>
      <c r="R130" s="50">
        <f t="shared" si="74"/>
        <v>50</v>
      </c>
    </row>
    <row r="131" spans="1:18" ht="25.5" customHeight="1" x14ac:dyDescent="0.2">
      <c r="A131" s="6"/>
      <c r="B131" s="86" t="s">
        <v>17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8"/>
      <c r="N131" s="35" t="s">
        <v>113</v>
      </c>
      <c r="O131" s="36">
        <v>850</v>
      </c>
      <c r="P131" s="51">
        <v>50</v>
      </c>
      <c r="Q131" s="70">
        <v>0</v>
      </c>
      <c r="R131" s="71">
        <f>P131+Q131</f>
        <v>50</v>
      </c>
    </row>
    <row r="132" spans="1:18" ht="25.5" customHeight="1" x14ac:dyDescent="0.2">
      <c r="A132" s="6"/>
      <c r="B132" s="77" t="s">
        <v>18</v>
      </c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9"/>
      <c r="N132" s="35" t="s">
        <v>114</v>
      </c>
      <c r="O132" s="36">
        <v>0</v>
      </c>
      <c r="P132" s="51">
        <f>P133+P135</f>
        <v>14485</v>
      </c>
      <c r="Q132" s="50">
        <f t="shared" ref="Q132:R132" si="75">Q133+Q135</f>
        <v>300</v>
      </c>
      <c r="R132" s="50">
        <f t="shared" si="75"/>
        <v>14785</v>
      </c>
    </row>
    <row r="133" spans="1:18" ht="30" customHeight="1" x14ac:dyDescent="0.2">
      <c r="A133" s="6"/>
      <c r="B133" s="77" t="s">
        <v>7</v>
      </c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9"/>
      <c r="N133" s="35" t="s">
        <v>114</v>
      </c>
      <c r="O133" s="36" t="s">
        <v>6</v>
      </c>
      <c r="P133" s="51">
        <f>P134</f>
        <v>14260</v>
      </c>
      <c r="Q133" s="50">
        <f t="shared" ref="Q133:R133" si="76">Q134</f>
        <v>0</v>
      </c>
      <c r="R133" s="50">
        <f t="shared" si="76"/>
        <v>14260</v>
      </c>
    </row>
    <row r="134" spans="1:18" ht="21" customHeight="1" x14ac:dyDescent="0.2">
      <c r="A134" s="6"/>
      <c r="B134" s="77" t="s">
        <v>5</v>
      </c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9"/>
      <c r="N134" s="35" t="s">
        <v>114</v>
      </c>
      <c r="O134" s="36" t="s">
        <v>4</v>
      </c>
      <c r="P134" s="51">
        <v>14260</v>
      </c>
      <c r="Q134" s="70">
        <v>0</v>
      </c>
      <c r="R134" s="71">
        <f>P134+Q134</f>
        <v>14260</v>
      </c>
    </row>
    <row r="135" spans="1:18" ht="24.75" customHeight="1" x14ac:dyDescent="0.2">
      <c r="A135" s="6"/>
      <c r="B135" s="77" t="s">
        <v>3</v>
      </c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9"/>
      <c r="N135" s="35" t="s">
        <v>114</v>
      </c>
      <c r="O135" s="36" t="s">
        <v>2</v>
      </c>
      <c r="P135" s="51">
        <f>P136</f>
        <v>225</v>
      </c>
      <c r="Q135" s="51">
        <f t="shared" ref="Q135:R135" si="77">Q136</f>
        <v>300</v>
      </c>
      <c r="R135" s="50">
        <f t="shared" si="77"/>
        <v>525</v>
      </c>
    </row>
    <row r="136" spans="1:18" ht="21.6" customHeight="1" x14ac:dyDescent="0.2">
      <c r="A136" s="6"/>
      <c r="B136" s="77" t="s">
        <v>17</v>
      </c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9"/>
      <c r="N136" s="35" t="s">
        <v>114</v>
      </c>
      <c r="O136" s="36" t="s">
        <v>16</v>
      </c>
      <c r="P136" s="51">
        <v>225</v>
      </c>
      <c r="Q136" s="70">
        <v>300</v>
      </c>
      <c r="R136" s="71">
        <f>P136+Q136</f>
        <v>525</v>
      </c>
    </row>
    <row r="137" spans="1:18" ht="20.45" customHeight="1" x14ac:dyDescent="0.2">
      <c r="A137" s="6"/>
      <c r="B137" s="77" t="s">
        <v>44</v>
      </c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9"/>
      <c r="N137" s="35" t="s">
        <v>115</v>
      </c>
      <c r="O137" s="36"/>
      <c r="P137" s="51">
        <f>P138+P140</f>
        <v>95</v>
      </c>
      <c r="Q137" s="50">
        <f t="shared" ref="Q137:R137" si="78">Q138+Q140</f>
        <v>0</v>
      </c>
      <c r="R137" s="50">
        <f t="shared" si="78"/>
        <v>95</v>
      </c>
    </row>
    <row r="138" spans="1:18" ht="28.15" customHeight="1" x14ac:dyDescent="0.2">
      <c r="A138" s="6"/>
      <c r="B138" s="77" t="s">
        <v>53</v>
      </c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9"/>
      <c r="N138" s="35" t="s">
        <v>115</v>
      </c>
      <c r="O138" s="36" t="s">
        <v>11</v>
      </c>
      <c r="P138" s="51">
        <f>P139</f>
        <v>35</v>
      </c>
      <c r="Q138" s="50">
        <f t="shared" ref="Q138:R138" si="79">Q139</f>
        <v>0</v>
      </c>
      <c r="R138" s="50">
        <f t="shared" si="79"/>
        <v>35</v>
      </c>
    </row>
    <row r="139" spans="1:18" ht="17.45" customHeight="1" x14ac:dyDescent="0.2">
      <c r="A139" s="6"/>
      <c r="B139" s="77" t="s">
        <v>10</v>
      </c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9"/>
      <c r="N139" s="35" t="s">
        <v>115</v>
      </c>
      <c r="O139" s="36" t="s">
        <v>9</v>
      </c>
      <c r="P139" s="51">
        <v>35</v>
      </c>
      <c r="Q139" s="70">
        <v>0</v>
      </c>
      <c r="R139" s="71">
        <f>P139+Q139</f>
        <v>35</v>
      </c>
    </row>
    <row r="140" spans="1:18" ht="17.25" customHeight="1" x14ac:dyDescent="0.2">
      <c r="A140" s="6"/>
      <c r="B140" s="86" t="s">
        <v>64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8"/>
      <c r="N140" s="35" t="s">
        <v>115</v>
      </c>
      <c r="O140" s="36">
        <v>300</v>
      </c>
      <c r="P140" s="51">
        <f>P141</f>
        <v>60</v>
      </c>
      <c r="Q140" s="50">
        <f t="shared" ref="Q140:R140" si="80">Q141</f>
        <v>0</v>
      </c>
      <c r="R140" s="50">
        <f t="shared" si="80"/>
        <v>60</v>
      </c>
    </row>
    <row r="141" spans="1:18" ht="20.25" customHeight="1" x14ac:dyDescent="0.2">
      <c r="A141" s="6"/>
      <c r="B141" s="86" t="s">
        <v>150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8"/>
      <c r="N141" s="35" t="s">
        <v>115</v>
      </c>
      <c r="O141" s="36">
        <v>310</v>
      </c>
      <c r="P141" s="51">
        <v>60</v>
      </c>
      <c r="Q141" s="70">
        <v>0</v>
      </c>
      <c r="R141" s="71">
        <f>P141+Q141</f>
        <v>60</v>
      </c>
    </row>
    <row r="142" spans="1:18" ht="28.15" customHeight="1" x14ac:dyDescent="0.2">
      <c r="A142" s="6"/>
      <c r="B142" s="77" t="s">
        <v>45</v>
      </c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9"/>
      <c r="N142" s="35" t="s">
        <v>118</v>
      </c>
      <c r="O142" s="36"/>
      <c r="P142" s="51">
        <f>P143</f>
        <v>31.3</v>
      </c>
      <c r="Q142" s="50">
        <f t="shared" ref="Q142:R142" si="81">Q143</f>
        <v>0</v>
      </c>
      <c r="R142" s="50">
        <f t="shared" si="81"/>
        <v>31.3</v>
      </c>
    </row>
    <row r="143" spans="1:18" ht="22.9" customHeight="1" x14ac:dyDescent="0.2">
      <c r="A143" s="6"/>
      <c r="B143" s="77" t="s">
        <v>15</v>
      </c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9"/>
      <c r="N143" s="35" t="s">
        <v>118</v>
      </c>
      <c r="O143" s="36" t="s">
        <v>14</v>
      </c>
      <c r="P143" s="51">
        <f>P144</f>
        <v>31.3</v>
      </c>
      <c r="Q143" s="50">
        <f t="shared" ref="Q143:R143" si="82">Q144</f>
        <v>0</v>
      </c>
      <c r="R143" s="50">
        <f t="shared" si="82"/>
        <v>31.3</v>
      </c>
    </row>
    <row r="144" spans="1:18" ht="15" customHeight="1" x14ac:dyDescent="0.2">
      <c r="A144" s="6"/>
      <c r="B144" s="77" t="s">
        <v>13</v>
      </c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9"/>
      <c r="N144" s="35" t="s">
        <v>118</v>
      </c>
      <c r="O144" s="36" t="s">
        <v>12</v>
      </c>
      <c r="P144" s="51">
        <v>31.3</v>
      </c>
      <c r="Q144" s="70">
        <v>0</v>
      </c>
      <c r="R144" s="71">
        <f>P144+Q144</f>
        <v>31.3</v>
      </c>
    </row>
    <row r="145" spans="1:18" ht="21.75" customHeight="1" x14ac:dyDescent="0.2">
      <c r="A145" s="6"/>
      <c r="B145" s="101" t="s">
        <v>36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3"/>
      <c r="N145" s="38" t="s">
        <v>119</v>
      </c>
      <c r="O145" s="39"/>
      <c r="P145" s="63">
        <f>P146</f>
        <v>300</v>
      </c>
      <c r="Q145" s="50">
        <f t="shared" ref="Q145:R145" si="83">Q146</f>
        <v>0</v>
      </c>
      <c r="R145" s="50">
        <f t="shared" si="83"/>
        <v>300</v>
      </c>
    </row>
    <row r="146" spans="1:18" ht="25.5" customHeight="1" x14ac:dyDescent="0.2">
      <c r="A146" s="6"/>
      <c r="B146" s="77" t="s">
        <v>53</v>
      </c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9"/>
      <c r="N146" s="38" t="s">
        <v>119</v>
      </c>
      <c r="O146" s="36" t="s">
        <v>11</v>
      </c>
      <c r="P146" s="51">
        <f>P147</f>
        <v>300</v>
      </c>
      <c r="Q146" s="50">
        <f t="shared" ref="Q146:R146" si="84">Q147</f>
        <v>0</v>
      </c>
      <c r="R146" s="50">
        <f t="shared" si="84"/>
        <v>300</v>
      </c>
    </row>
    <row r="147" spans="1:18" ht="18" customHeight="1" x14ac:dyDescent="0.2">
      <c r="A147" s="6"/>
      <c r="B147" s="77" t="s">
        <v>10</v>
      </c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9"/>
      <c r="N147" s="38" t="s">
        <v>119</v>
      </c>
      <c r="O147" s="36" t="s">
        <v>9</v>
      </c>
      <c r="P147" s="51">
        <v>300</v>
      </c>
      <c r="Q147" s="70">
        <v>0</v>
      </c>
      <c r="R147" s="71">
        <f>P147+Q147</f>
        <v>300</v>
      </c>
    </row>
    <row r="148" spans="1:18" ht="16.5" customHeight="1" x14ac:dyDescent="0.2">
      <c r="A148" s="6"/>
      <c r="B148" s="95" t="s">
        <v>43</v>
      </c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7"/>
      <c r="N148" s="35" t="s">
        <v>116</v>
      </c>
      <c r="O148" s="36" t="s">
        <v>0</v>
      </c>
      <c r="P148" s="51">
        <f>P149</f>
        <v>50</v>
      </c>
      <c r="Q148" s="50">
        <f t="shared" ref="Q148:R148" si="85">Q149</f>
        <v>0</v>
      </c>
      <c r="R148" s="50">
        <f t="shared" si="85"/>
        <v>50</v>
      </c>
    </row>
    <row r="149" spans="1:18" ht="19.149999999999999" customHeight="1" x14ac:dyDescent="0.2">
      <c r="A149" s="6"/>
      <c r="B149" s="77" t="s">
        <v>44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9"/>
      <c r="N149" s="35" t="s">
        <v>117</v>
      </c>
      <c r="O149" s="36"/>
      <c r="P149" s="51">
        <f>P150</f>
        <v>50</v>
      </c>
      <c r="Q149" s="50">
        <f t="shared" ref="Q149:R149" si="86">Q150</f>
        <v>0</v>
      </c>
      <c r="R149" s="50">
        <f t="shared" si="86"/>
        <v>50</v>
      </c>
    </row>
    <row r="150" spans="1:18" ht="28.9" customHeight="1" x14ac:dyDescent="0.2">
      <c r="A150" s="6"/>
      <c r="B150" s="77" t="s">
        <v>7</v>
      </c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9"/>
      <c r="N150" s="35" t="s">
        <v>117</v>
      </c>
      <c r="O150" s="36">
        <v>100</v>
      </c>
      <c r="P150" s="51">
        <f>P151</f>
        <v>50</v>
      </c>
      <c r="Q150" s="50">
        <f t="shared" ref="Q150:R150" si="87">Q151</f>
        <v>0</v>
      </c>
      <c r="R150" s="50">
        <f t="shared" si="87"/>
        <v>50</v>
      </c>
    </row>
    <row r="151" spans="1:18" ht="25.5" customHeight="1" x14ac:dyDescent="0.2">
      <c r="A151" s="6"/>
      <c r="B151" s="77" t="s">
        <v>5</v>
      </c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9"/>
      <c r="N151" s="35" t="s">
        <v>117</v>
      </c>
      <c r="O151" s="36">
        <v>120</v>
      </c>
      <c r="P151" s="51">
        <v>50</v>
      </c>
      <c r="Q151" s="70">
        <v>0</v>
      </c>
      <c r="R151" s="71">
        <f>P151+Q151</f>
        <v>50</v>
      </c>
    </row>
    <row r="152" spans="1:18" ht="21.75" customHeight="1" x14ac:dyDescent="0.2">
      <c r="A152" s="6"/>
      <c r="B152" s="92" t="s">
        <v>8</v>
      </c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4"/>
      <c r="N152" s="33" t="s">
        <v>144</v>
      </c>
      <c r="O152" s="34" t="s">
        <v>0</v>
      </c>
      <c r="P152" s="60">
        <f>P153+P160</f>
        <v>495.7</v>
      </c>
      <c r="Q152" s="49">
        <f>Q153+Q160</f>
        <v>0</v>
      </c>
      <c r="R152" s="49">
        <f>R153+R160</f>
        <v>495.7</v>
      </c>
    </row>
    <row r="153" spans="1:18" ht="21.75" customHeight="1" x14ac:dyDescent="0.2">
      <c r="A153" s="6"/>
      <c r="B153" s="104" t="s">
        <v>52</v>
      </c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6"/>
      <c r="N153" s="35" t="s">
        <v>65</v>
      </c>
      <c r="O153" s="36"/>
      <c r="P153" s="51">
        <f>P154+P157</f>
        <v>476.4</v>
      </c>
      <c r="Q153" s="50">
        <f t="shared" ref="Q153:R153" si="88">Q154+Q157</f>
        <v>0</v>
      </c>
      <c r="R153" s="50">
        <f t="shared" si="88"/>
        <v>476.4</v>
      </c>
    </row>
    <row r="154" spans="1:18" ht="21.75" customHeight="1" x14ac:dyDescent="0.2">
      <c r="A154" s="6"/>
      <c r="B154" s="104" t="s">
        <v>40</v>
      </c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6"/>
      <c r="N154" s="35" t="s">
        <v>123</v>
      </c>
      <c r="O154" s="36"/>
      <c r="P154" s="51">
        <f>P155</f>
        <v>10</v>
      </c>
      <c r="Q154" s="50">
        <f t="shared" ref="Q154:R154" si="89">Q155</f>
        <v>0</v>
      </c>
      <c r="R154" s="50">
        <f t="shared" si="89"/>
        <v>10</v>
      </c>
    </row>
    <row r="155" spans="1:18" ht="21.75" customHeight="1" x14ac:dyDescent="0.2">
      <c r="A155" s="6"/>
      <c r="B155" s="104" t="s">
        <v>3</v>
      </c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6"/>
      <c r="N155" s="35" t="s">
        <v>123</v>
      </c>
      <c r="O155" s="36">
        <v>800</v>
      </c>
      <c r="P155" s="51">
        <f>P156</f>
        <v>10</v>
      </c>
      <c r="Q155" s="50">
        <f t="shared" ref="Q155:R155" si="90">Q156</f>
        <v>0</v>
      </c>
      <c r="R155" s="50">
        <f t="shared" si="90"/>
        <v>10</v>
      </c>
    </row>
    <row r="156" spans="1:18" ht="21.75" customHeight="1" x14ac:dyDescent="0.2">
      <c r="A156" s="6"/>
      <c r="B156" s="104" t="s">
        <v>1</v>
      </c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6"/>
      <c r="N156" s="35" t="s">
        <v>123</v>
      </c>
      <c r="O156" s="36">
        <v>870</v>
      </c>
      <c r="P156" s="51">
        <v>10</v>
      </c>
      <c r="Q156" s="70">
        <v>0</v>
      </c>
      <c r="R156" s="71">
        <f>P156+Q156</f>
        <v>10</v>
      </c>
    </row>
    <row r="157" spans="1:18" ht="12.75" customHeight="1" x14ac:dyDescent="0.2">
      <c r="A157" s="6"/>
      <c r="B157" s="77" t="s">
        <v>47</v>
      </c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9"/>
      <c r="N157" s="35" t="s">
        <v>67</v>
      </c>
      <c r="O157" s="36"/>
      <c r="P157" s="51">
        <f>P158</f>
        <v>466.4</v>
      </c>
      <c r="Q157" s="50">
        <f t="shared" ref="Q157:R157" si="91">Q158</f>
        <v>0</v>
      </c>
      <c r="R157" s="50">
        <f t="shared" si="91"/>
        <v>466.4</v>
      </c>
    </row>
    <row r="158" spans="1:18" ht="25.5" customHeight="1" x14ac:dyDescent="0.2">
      <c r="A158" s="17"/>
      <c r="B158" s="77" t="s">
        <v>7</v>
      </c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9"/>
      <c r="N158" s="35" t="s">
        <v>67</v>
      </c>
      <c r="O158" s="36" t="s">
        <v>6</v>
      </c>
      <c r="P158" s="51">
        <f>P159</f>
        <v>466.4</v>
      </c>
      <c r="Q158" s="50">
        <f t="shared" ref="Q158:R158" si="92">Q159</f>
        <v>0</v>
      </c>
      <c r="R158" s="50">
        <f t="shared" si="92"/>
        <v>466.4</v>
      </c>
    </row>
    <row r="159" spans="1:18" ht="27.75" customHeight="1" x14ac:dyDescent="0.2">
      <c r="A159" s="17"/>
      <c r="B159" s="86" t="s">
        <v>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8"/>
      <c r="N159" s="35" t="s">
        <v>67</v>
      </c>
      <c r="O159" s="36">
        <v>120</v>
      </c>
      <c r="P159" s="51">
        <v>466.4</v>
      </c>
      <c r="Q159" s="70">
        <v>0</v>
      </c>
      <c r="R159" s="71">
        <f>P159+Q159</f>
        <v>466.4</v>
      </c>
    </row>
    <row r="160" spans="1:18" ht="21.75" customHeight="1" x14ac:dyDescent="0.2">
      <c r="A160" s="17"/>
      <c r="B160" s="86" t="s">
        <v>120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8"/>
      <c r="N160" s="35" t="s">
        <v>121</v>
      </c>
      <c r="O160" s="36"/>
      <c r="P160" s="51">
        <f>P161</f>
        <v>19.3</v>
      </c>
      <c r="Q160" s="50">
        <f t="shared" ref="Q160:R160" si="93">Q161</f>
        <v>0</v>
      </c>
      <c r="R160" s="50">
        <f t="shared" si="93"/>
        <v>19.3</v>
      </c>
    </row>
    <row r="161" spans="1:18" ht="21.75" customHeight="1" x14ac:dyDescent="0.2">
      <c r="A161" s="17"/>
      <c r="B161" s="86" t="s">
        <v>66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8"/>
      <c r="N161" s="35" t="s">
        <v>122</v>
      </c>
      <c r="O161" s="36"/>
      <c r="P161" s="51">
        <f>P162</f>
        <v>19.3</v>
      </c>
      <c r="Q161" s="50">
        <f t="shared" ref="Q161:R161" si="94">Q162</f>
        <v>0</v>
      </c>
      <c r="R161" s="50">
        <f t="shared" si="94"/>
        <v>19.3</v>
      </c>
    </row>
    <row r="162" spans="1:18" ht="12.75" customHeight="1" x14ac:dyDescent="0.2">
      <c r="A162" s="17"/>
      <c r="B162" s="86" t="s">
        <v>15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8"/>
      <c r="N162" s="35" t="s">
        <v>122</v>
      </c>
      <c r="O162" s="36">
        <v>500</v>
      </c>
      <c r="P162" s="51">
        <f>P163</f>
        <v>19.3</v>
      </c>
      <c r="Q162" s="50">
        <f t="shared" ref="Q162:R162" si="95">Q163</f>
        <v>0</v>
      </c>
      <c r="R162" s="50">
        <f t="shared" si="95"/>
        <v>19.3</v>
      </c>
    </row>
    <row r="163" spans="1:18" ht="12.75" customHeight="1" thickBot="1" x14ac:dyDescent="0.25">
      <c r="A163" s="17"/>
      <c r="B163" s="77" t="s">
        <v>13</v>
      </c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9"/>
      <c r="N163" s="35" t="s">
        <v>122</v>
      </c>
      <c r="O163" s="40">
        <v>540</v>
      </c>
      <c r="P163" s="64">
        <v>19.3</v>
      </c>
      <c r="Q163" s="70">
        <v>0</v>
      </c>
      <c r="R163" s="71">
        <f>P163+Q163</f>
        <v>19.3</v>
      </c>
    </row>
    <row r="164" spans="1:18" ht="16.899999999999999" customHeight="1" thickBot="1" x14ac:dyDescent="0.25">
      <c r="A164" s="18"/>
      <c r="B164" s="107" t="s">
        <v>30</v>
      </c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9"/>
      <c r="N164" s="99">
        <f>P17+P26+P41+P58+P91+P100+P106+P119+P152</f>
        <v>43471.5</v>
      </c>
      <c r="O164" s="100"/>
      <c r="P164" s="100"/>
      <c r="Q164" s="73">
        <f>Q152+Q119+Q106+Q100+Q91+Q58+Q41+Q26+Q17+Q85</f>
        <v>17982.800000000003</v>
      </c>
      <c r="R164" s="73">
        <f>R152+R119+R106+R100+R91+R58+R41+R26+R17+R85</f>
        <v>61454.299999999996</v>
      </c>
    </row>
    <row r="165" spans="1:18" ht="30" customHeight="1" x14ac:dyDescent="0.2">
      <c r="A165" s="2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54"/>
      <c r="O165" s="54"/>
      <c r="P165" s="54"/>
    </row>
    <row r="166" spans="1:18" ht="21.75" customHeight="1" x14ac:dyDescent="0.2">
      <c r="A166" s="4" t="s">
        <v>0</v>
      </c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55"/>
      <c r="O166" s="55"/>
      <c r="P166" s="55"/>
    </row>
    <row r="167" spans="1:18" ht="12.75" customHeight="1" x14ac:dyDescent="0.2">
      <c r="A167" s="4"/>
      <c r="B167" s="30"/>
      <c r="C167" s="30"/>
      <c r="D167" s="30"/>
      <c r="E167" s="31"/>
      <c r="F167" s="31"/>
      <c r="G167" s="31"/>
      <c r="H167" s="26"/>
      <c r="I167" s="26"/>
      <c r="J167" s="26"/>
      <c r="K167" s="26"/>
      <c r="L167" s="26"/>
      <c r="M167" s="22"/>
      <c r="N167" s="41"/>
      <c r="O167" s="41"/>
      <c r="P167" s="56"/>
    </row>
  </sheetData>
  <mergeCells count="159">
    <mergeCell ref="M1:R1"/>
    <mergeCell ref="M2:R2"/>
    <mergeCell ref="M3:R3"/>
    <mergeCell ref="M4:R4"/>
    <mergeCell ref="B72:M72"/>
    <mergeCell ref="B70:M70"/>
    <mergeCell ref="B42:M42"/>
    <mergeCell ref="B43:M43"/>
    <mergeCell ref="B44:M44"/>
    <mergeCell ref="B45:M45"/>
    <mergeCell ref="B46:M46"/>
    <mergeCell ref="B47:M47"/>
    <mergeCell ref="B48:M48"/>
    <mergeCell ref="B49:M49"/>
    <mergeCell ref="B53:M53"/>
    <mergeCell ref="B67:M67"/>
    <mergeCell ref="B71:M71"/>
    <mergeCell ref="B55:M55"/>
    <mergeCell ref="B63:M63"/>
    <mergeCell ref="B59:M59"/>
    <mergeCell ref="B60:M60"/>
    <mergeCell ref="B68:M68"/>
    <mergeCell ref="B69:M69"/>
    <mergeCell ref="B65:M65"/>
    <mergeCell ref="B73:M73"/>
    <mergeCell ref="B74:M74"/>
    <mergeCell ref="B84:M84"/>
    <mergeCell ref="B75:M75"/>
    <mergeCell ref="B76:M76"/>
    <mergeCell ref="B77:M77"/>
    <mergeCell ref="B78:M78"/>
    <mergeCell ref="B79:M79"/>
    <mergeCell ref="B80:M80"/>
    <mergeCell ref="B81:M81"/>
    <mergeCell ref="B82:M82"/>
    <mergeCell ref="B83:M83"/>
    <mergeCell ref="B64:M64"/>
    <mergeCell ref="B61:M61"/>
    <mergeCell ref="B62:M62"/>
    <mergeCell ref="B66:M66"/>
    <mergeCell ref="B35:M35"/>
    <mergeCell ref="B36:M36"/>
    <mergeCell ref="B37:M37"/>
    <mergeCell ref="B54:M54"/>
    <mergeCell ref="B57:M57"/>
    <mergeCell ref="B50:M50"/>
    <mergeCell ref="B51:M51"/>
    <mergeCell ref="B52:M52"/>
    <mergeCell ref="B39:M39"/>
    <mergeCell ref="B24:M24"/>
    <mergeCell ref="B25:M25"/>
    <mergeCell ref="B56:M56"/>
    <mergeCell ref="B20:M20"/>
    <mergeCell ref="B21:M21"/>
    <mergeCell ref="B22:M22"/>
    <mergeCell ref="B23:M23"/>
    <mergeCell ref="B29:M29"/>
    <mergeCell ref="B164:M164"/>
    <mergeCell ref="B155:M155"/>
    <mergeCell ref="B96:M96"/>
    <mergeCell ref="B97:M97"/>
    <mergeCell ref="B98:M98"/>
    <mergeCell ref="B99:M99"/>
    <mergeCell ref="B156:M156"/>
    <mergeCell ref="B159:M159"/>
    <mergeCell ref="B144:M144"/>
    <mergeCell ref="B109:M109"/>
    <mergeCell ref="B110:M110"/>
    <mergeCell ref="B133:M133"/>
    <mergeCell ref="B123:M123"/>
    <mergeCell ref="B124:M124"/>
    <mergeCell ref="B129:M129"/>
    <mergeCell ref="B137:M137"/>
    <mergeCell ref="B158:M158"/>
    <mergeCell ref="B157:M157"/>
    <mergeCell ref="B143:M143"/>
    <mergeCell ref="B149:M149"/>
    <mergeCell ref="B134:M134"/>
    <mergeCell ref="B128:M128"/>
    <mergeCell ref="B135:M135"/>
    <mergeCell ref="B130:M130"/>
    <mergeCell ref="N164:P164"/>
    <mergeCell ref="B132:M132"/>
    <mergeCell ref="B122:M122"/>
    <mergeCell ref="B142:M142"/>
    <mergeCell ref="B148:M148"/>
    <mergeCell ref="B120:M120"/>
    <mergeCell ref="B127:M127"/>
    <mergeCell ref="B113:M113"/>
    <mergeCell ref="B121:M121"/>
    <mergeCell ref="B119:M119"/>
    <mergeCell ref="B114:M114"/>
    <mergeCell ref="B125:M125"/>
    <mergeCell ref="B126:M126"/>
    <mergeCell ref="B162:M162"/>
    <mergeCell ref="B163:M163"/>
    <mergeCell ref="B146:M146"/>
    <mergeCell ref="B147:M147"/>
    <mergeCell ref="B145:M145"/>
    <mergeCell ref="B153:M153"/>
    <mergeCell ref="B154:M154"/>
    <mergeCell ref="B152:M152"/>
    <mergeCell ref="B160:M160"/>
    <mergeCell ref="B161:M161"/>
    <mergeCell ref="B116:M116"/>
    <mergeCell ref="B131:M131"/>
    <mergeCell ref="B140:M140"/>
    <mergeCell ref="B141:M141"/>
    <mergeCell ref="B136:M136"/>
    <mergeCell ref="B150:M150"/>
    <mergeCell ref="B138:M138"/>
    <mergeCell ref="B139:M139"/>
    <mergeCell ref="B151:M151"/>
    <mergeCell ref="B117:M117"/>
    <mergeCell ref="B118:M118"/>
    <mergeCell ref="M6:R6"/>
    <mergeCell ref="M7:R7"/>
    <mergeCell ref="M8:R8"/>
    <mergeCell ref="M9:R9"/>
    <mergeCell ref="B18:M18"/>
    <mergeCell ref="B19:M19"/>
    <mergeCell ref="B85:M85"/>
    <mergeCell ref="B86:M86"/>
    <mergeCell ref="B87:M87"/>
    <mergeCell ref="G12:M12"/>
    <mergeCell ref="B16:M16"/>
    <mergeCell ref="B58:M58"/>
    <mergeCell ref="B27:M27"/>
    <mergeCell ref="B26:M26"/>
    <mergeCell ref="B40:M40"/>
    <mergeCell ref="B30:M30"/>
    <mergeCell ref="B31:M31"/>
    <mergeCell ref="B28:M28"/>
    <mergeCell ref="B17:M17"/>
    <mergeCell ref="B38:M38"/>
    <mergeCell ref="B41:M41"/>
    <mergeCell ref="B32:M32"/>
    <mergeCell ref="B33:M33"/>
    <mergeCell ref="B34:M34"/>
    <mergeCell ref="B88:M88"/>
    <mergeCell ref="B89:M89"/>
    <mergeCell ref="B90:M90"/>
    <mergeCell ref="B115:M115"/>
    <mergeCell ref="B100:M100"/>
    <mergeCell ref="B104:M104"/>
    <mergeCell ref="B105:M105"/>
    <mergeCell ref="B106:M106"/>
    <mergeCell ref="B91:M91"/>
    <mergeCell ref="B92:M92"/>
    <mergeCell ref="B94:M94"/>
    <mergeCell ref="B95:M95"/>
    <mergeCell ref="B107:M107"/>
    <mergeCell ref="B108:M108"/>
    <mergeCell ref="B111:M111"/>
    <mergeCell ref="B112:M112"/>
    <mergeCell ref="B101:M101"/>
    <mergeCell ref="B93:M93"/>
    <mergeCell ref="B102:M102"/>
    <mergeCell ref="B103:M103"/>
  </mergeCells>
  <phoneticPr fontId="5" type="noConversion"/>
  <pageMargins left="0.19685039370078741" right="0.19685039370078741" top="0.39370078740157483" bottom="0.19685039370078741" header="0.19685039370078741" footer="0.19685039370078741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год (КВСР)_5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Главбух</cp:lastModifiedBy>
  <cp:lastPrinted>2021-02-12T04:20:19Z</cp:lastPrinted>
  <dcterms:created xsi:type="dcterms:W3CDTF">2014-12-05T11:12:35Z</dcterms:created>
  <dcterms:modified xsi:type="dcterms:W3CDTF">2021-02-12T04:20:25Z</dcterms:modified>
</cp:coreProperties>
</file>