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Внесение изменений в бюджет 17.09.2021 №112\"/>
    </mc:Choice>
  </mc:AlternateContent>
  <bookViews>
    <workbookView xWindow="0" yWindow="0" windowWidth="28800" windowHeight="12330"/>
  </bookViews>
  <sheets>
    <sheet name="СРБ на год (КВСР)_5" sheetId="2" r:id="rId1"/>
  </sheets>
  <definedNames>
    <definedName name="_xlnm._FilterDatabase" localSheetId="0" hidden="1">'СРБ на год (КВСР)_5'!$B$13:$R$165</definedName>
  </definedNames>
  <calcPr calcId="162913"/>
</workbook>
</file>

<file path=xl/calcChain.xml><?xml version="1.0" encoding="utf-8"?>
<calcChain xmlns="http://schemas.openxmlformats.org/spreadsheetml/2006/main">
  <c r="Q46" i="2" l="1"/>
  <c r="Q131" i="2"/>
  <c r="R106" i="2" l="1"/>
  <c r="R105" i="2" s="1"/>
  <c r="R104" i="2" s="1"/>
  <c r="Q105" i="2"/>
  <c r="Q104" i="2" s="1"/>
  <c r="P105" i="2"/>
  <c r="P104" i="2" s="1"/>
  <c r="P76" i="2" l="1"/>
  <c r="Q76" i="2"/>
  <c r="P49" i="2"/>
  <c r="Q49" i="2"/>
  <c r="R50" i="2" l="1"/>
  <c r="R49" i="2" s="1"/>
  <c r="R48" i="2" s="1"/>
  <c r="Q48" i="2"/>
  <c r="P48" i="2"/>
  <c r="R119" i="2"/>
  <c r="R118" i="2" s="1"/>
  <c r="R117" i="2" s="1"/>
  <c r="R116" i="2" s="1"/>
  <c r="Q118" i="2"/>
  <c r="Q117" i="2" s="1"/>
  <c r="Q116" i="2" s="1"/>
  <c r="P118" i="2"/>
  <c r="P117" i="2" s="1"/>
  <c r="P116" i="2" s="1"/>
  <c r="R88" i="2" l="1"/>
  <c r="R87" i="2" s="1"/>
  <c r="R86" i="2" s="1"/>
  <c r="Q87" i="2"/>
  <c r="Q86" i="2" s="1"/>
  <c r="P87" i="2"/>
  <c r="P86" i="2" s="1"/>
  <c r="Q136" i="2"/>
  <c r="Q124" i="2"/>
  <c r="Q123" i="2" s="1"/>
  <c r="R125" i="2"/>
  <c r="R124" i="2" s="1"/>
  <c r="R123" i="2" s="1"/>
  <c r="Q127" i="2"/>
  <c r="R128" i="2"/>
  <c r="R127" i="2" s="1"/>
  <c r="Q129" i="2"/>
  <c r="R130" i="2"/>
  <c r="R129" i="2" s="1"/>
  <c r="R132" i="2"/>
  <c r="R131" i="2" s="1"/>
  <c r="Q134" i="2"/>
  <c r="R135" i="2"/>
  <c r="R134" i="2" s="1"/>
  <c r="R137" i="2"/>
  <c r="R136" i="2" s="1"/>
  <c r="Q139" i="2"/>
  <c r="R140" i="2"/>
  <c r="R139" i="2" s="1"/>
  <c r="Q141" i="2"/>
  <c r="R142" i="2"/>
  <c r="R141" i="2" s="1"/>
  <c r="Q144" i="2"/>
  <c r="Q143" i="2" s="1"/>
  <c r="R145" i="2"/>
  <c r="R144" i="2" s="1"/>
  <c r="R143" i="2" s="1"/>
  <c r="Q147" i="2"/>
  <c r="Q146" i="2" s="1"/>
  <c r="R148" i="2"/>
  <c r="R147" i="2" s="1"/>
  <c r="R146" i="2" s="1"/>
  <c r="Q151" i="2"/>
  <c r="Q150" i="2" s="1"/>
  <c r="Q149" i="2" s="1"/>
  <c r="R152" i="2"/>
  <c r="R151" i="2" s="1"/>
  <c r="R150" i="2" s="1"/>
  <c r="R149" i="2" s="1"/>
  <c r="Q156" i="2"/>
  <c r="Q155" i="2" s="1"/>
  <c r="R157" i="2"/>
  <c r="R156" i="2" s="1"/>
  <c r="R155" i="2" s="1"/>
  <c r="Q159" i="2"/>
  <c r="Q158" i="2" s="1"/>
  <c r="R160" i="2"/>
  <c r="R159" i="2" s="1"/>
  <c r="R158" i="2" s="1"/>
  <c r="Q163" i="2"/>
  <c r="Q162" i="2" s="1"/>
  <c r="Q161" i="2" s="1"/>
  <c r="R164" i="2"/>
  <c r="R163" i="2" s="1"/>
  <c r="R162" i="2" s="1"/>
  <c r="R161" i="2" s="1"/>
  <c r="Q109" i="2"/>
  <c r="Q108" i="2" s="1"/>
  <c r="Q110" i="2"/>
  <c r="R111" i="2"/>
  <c r="R110" i="2" s="1"/>
  <c r="Q114" i="2"/>
  <c r="Q113" i="2" s="1"/>
  <c r="Q112" i="2" s="1"/>
  <c r="R115" i="2"/>
  <c r="R114" i="2" s="1"/>
  <c r="R113" i="2" s="1"/>
  <c r="R112" i="2" s="1"/>
  <c r="Q102" i="2"/>
  <c r="Q101" i="2" s="1"/>
  <c r="R103" i="2"/>
  <c r="R102" i="2" s="1"/>
  <c r="R101" i="2" s="1"/>
  <c r="Q93" i="2"/>
  <c r="Q92" i="2" s="1"/>
  <c r="R94" i="2"/>
  <c r="R93" i="2" s="1"/>
  <c r="R92" i="2" s="1"/>
  <c r="Q96" i="2"/>
  <c r="Q95" i="2" s="1"/>
  <c r="R97" i="2"/>
  <c r="R96" i="2" s="1"/>
  <c r="R95" i="2" s="1"/>
  <c r="Q60" i="2"/>
  <c r="Q59" i="2" s="1"/>
  <c r="Q58" i="2" s="1"/>
  <c r="R61" i="2"/>
  <c r="R60" i="2" s="1"/>
  <c r="R59" i="2" s="1"/>
  <c r="R58" i="2" s="1"/>
  <c r="Q64" i="2"/>
  <c r="Q63" i="2" s="1"/>
  <c r="R65" i="2"/>
  <c r="R64" i="2" s="1"/>
  <c r="R63" i="2" s="1"/>
  <c r="Q66" i="2"/>
  <c r="R66" i="2"/>
  <c r="R67" i="2"/>
  <c r="Q69" i="2"/>
  <c r="Q68" i="2" s="1"/>
  <c r="R70" i="2"/>
  <c r="R69" i="2" s="1"/>
  <c r="R68" i="2" s="1"/>
  <c r="Q71" i="2"/>
  <c r="R72" i="2"/>
  <c r="R71" i="2" s="1"/>
  <c r="Q75" i="2"/>
  <c r="Q74" i="2" s="1"/>
  <c r="Q73" i="2" s="1"/>
  <c r="R77" i="2"/>
  <c r="R76" i="2" s="1"/>
  <c r="R75" i="2" s="1"/>
  <c r="R74" i="2" s="1"/>
  <c r="R73" i="2" s="1"/>
  <c r="Q81" i="2"/>
  <c r="Q80" i="2" s="1"/>
  <c r="Q79" i="2" s="1"/>
  <c r="Q78" i="2" s="1"/>
  <c r="R82" i="2"/>
  <c r="R81" i="2" s="1"/>
  <c r="R80" i="2" s="1"/>
  <c r="R79" i="2" s="1"/>
  <c r="R78" i="2" s="1"/>
  <c r="Q43" i="2"/>
  <c r="Q42" i="2" s="1"/>
  <c r="R44" i="2"/>
  <c r="R43" i="2" s="1"/>
  <c r="R42" i="2" s="1"/>
  <c r="Q45" i="2"/>
  <c r="R47" i="2"/>
  <c r="R46" i="2" s="1"/>
  <c r="R45" i="2" s="1"/>
  <c r="Q54" i="2"/>
  <c r="Q53" i="2" s="1"/>
  <c r="Q52" i="2" s="1"/>
  <c r="Q51" i="2" s="1"/>
  <c r="R55" i="2"/>
  <c r="R54" i="2" s="1"/>
  <c r="R53" i="2" s="1"/>
  <c r="R52" i="2" s="1"/>
  <c r="R51" i="2" s="1"/>
  <c r="Q28" i="2"/>
  <c r="Q27" i="2" s="1"/>
  <c r="R29" i="2"/>
  <c r="R28" i="2" s="1"/>
  <c r="R27" i="2" s="1"/>
  <c r="Q31" i="2"/>
  <c r="Q30" i="2" s="1"/>
  <c r="R32" i="2"/>
  <c r="R31" i="2" s="1"/>
  <c r="R30" i="2" s="1"/>
  <c r="Q35" i="2"/>
  <c r="R36" i="2"/>
  <c r="R35" i="2" s="1"/>
  <c r="Q37" i="2"/>
  <c r="R38" i="2"/>
  <c r="R37" i="2" s="1"/>
  <c r="Q22" i="2"/>
  <c r="Q21" i="2" s="1"/>
  <c r="R23" i="2"/>
  <c r="R22" i="2" s="1"/>
  <c r="R21" i="2" s="1"/>
  <c r="Q19" i="2"/>
  <c r="Q18" i="2" s="1"/>
  <c r="R20" i="2"/>
  <c r="R19" i="2" s="1"/>
  <c r="R18" i="2" s="1"/>
  <c r="Q41" i="2" l="1"/>
  <c r="R34" i="2"/>
  <c r="R33" i="2" s="1"/>
  <c r="R154" i="2"/>
  <c r="R153" i="2" s="1"/>
  <c r="Q34" i="2"/>
  <c r="Q33" i="2" s="1"/>
  <c r="R91" i="2"/>
  <c r="R90" i="2" s="1"/>
  <c r="R89" i="2" s="1"/>
  <c r="Q91" i="2"/>
  <c r="Q90" i="2" s="1"/>
  <c r="Q89" i="2" s="1"/>
  <c r="Q154" i="2"/>
  <c r="Q153" i="2" s="1"/>
  <c r="Q62" i="2"/>
  <c r="Q57" i="2" s="1"/>
  <c r="Q56" i="2" s="1"/>
  <c r="R138" i="2"/>
  <c r="Q126" i="2"/>
  <c r="R62" i="2"/>
  <c r="R57" i="2" s="1"/>
  <c r="R56" i="2" s="1"/>
  <c r="R126" i="2"/>
  <c r="Q138" i="2"/>
  <c r="Q107" i="2"/>
  <c r="R26" i="2"/>
  <c r="R25" i="2" s="1"/>
  <c r="R24" i="2" s="1"/>
  <c r="Q133" i="2"/>
  <c r="Q100" i="2"/>
  <c r="Q99" i="2" s="1"/>
  <c r="Q98" i="2" s="1"/>
  <c r="R100" i="2"/>
  <c r="R99" i="2" s="1"/>
  <c r="R98" i="2" s="1"/>
  <c r="Q26" i="2"/>
  <c r="P85" i="2"/>
  <c r="P84" i="2" s="1"/>
  <c r="P83" i="2" s="1"/>
  <c r="Q40" i="2"/>
  <c r="Q39" i="2" s="1"/>
  <c r="R41" i="2"/>
  <c r="R40" i="2" s="1"/>
  <c r="R39" i="2" s="1"/>
  <c r="R133" i="2"/>
  <c r="R17" i="2"/>
  <c r="R16" i="2" s="1"/>
  <c r="R15" i="2" s="1"/>
  <c r="Q17" i="2"/>
  <c r="Q16" i="2" s="1"/>
  <c r="Q15" i="2" s="1"/>
  <c r="Q85" i="2"/>
  <c r="Q84" i="2" s="1"/>
  <c r="Q83" i="2" s="1"/>
  <c r="R85" i="2"/>
  <c r="R84" i="2" s="1"/>
  <c r="R83" i="2" s="1"/>
  <c r="R109" i="2"/>
  <c r="R108" i="2" s="1"/>
  <c r="R107" i="2" s="1"/>
  <c r="P71" i="2"/>
  <c r="P66" i="2"/>
  <c r="P139" i="2"/>
  <c r="P19" i="2"/>
  <c r="Q25" i="2" l="1"/>
  <c r="Q24" i="2" s="1"/>
  <c r="R122" i="2"/>
  <c r="R121" i="2" s="1"/>
  <c r="R120" i="2" s="1"/>
  <c r="Q122" i="2"/>
  <c r="Q121" i="2" s="1"/>
  <c r="Q120" i="2" s="1"/>
  <c r="Q165" i="2" s="1"/>
  <c r="R165" i="2"/>
  <c r="P18" i="2"/>
  <c r="P81" i="2"/>
  <c r="P80" i="2" s="1"/>
  <c r="P79" i="2" s="1"/>
  <c r="P78" i="2" s="1"/>
  <c r="P75" i="2"/>
  <c r="P74" i="2" s="1"/>
  <c r="P73" i="2" s="1"/>
  <c r="P163" i="2" l="1"/>
  <c r="P162" i="2" s="1"/>
  <c r="P161" i="2" s="1"/>
  <c r="P43" i="2"/>
  <c r="P42" i="2" s="1"/>
  <c r="P46" i="2"/>
  <c r="P45" i="2" s="1"/>
  <c r="P54" i="2"/>
  <c r="P53" i="2" s="1"/>
  <c r="P52" i="2" l="1"/>
  <c r="P51" i="2" s="1"/>
  <c r="P40" i="2"/>
  <c r="P39" i="2" l="1"/>
  <c r="P159" i="2"/>
  <c r="P156" i="2"/>
  <c r="P155" i="2" s="1"/>
  <c r="P141" i="2"/>
  <c r="P138" i="2" s="1"/>
  <c r="P131" i="2" l="1"/>
  <c r="P147" i="2" l="1"/>
  <c r="P146" i="2" s="1"/>
  <c r="P134" i="2"/>
  <c r="P31" i="2"/>
  <c r="P30" i="2" s="1"/>
  <c r="P35" i="2"/>
  <c r="P22" i="2"/>
  <c r="P34" i="2" l="1"/>
  <c r="P33" i="2" s="1"/>
  <c r="P21" i="2"/>
  <c r="P17" i="2" s="1"/>
  <c r="P16" i="2" s="1"/>
  <c r="P15" i="2" s="1"/>
  <c r="P102" i="2" l="1"/>
  <c r="P101" i="2" s="1"/>
  <c r="P69" i="2"/>
  <c r="P68" i="2" s="1"/>
  <c r="P60" i="2"/>
  <c r="P59" i="2" s="1"/>
  <c r="P58" i="2" s="1"/>
  <c r="P100" i="2" l="1"/>
  <c r="P99" i="2" s="1"/>
  <c r="P98" i="2" s="1"/>
  <c r="P136" i="2"/>
  <c r="P133" i="2" s="1"/>
  <c r="P127" i="2" l="1"/>
  <c r="P124" i="2"/>
  <c r="P123" i="2" s="1"/>
  <c r="P64" i="2"/>
  <c r="P63" i="2" s="1"/>
  <c r="P62" i="2" s="1"/>
  <c r="P57" i="2" s="1"/>
  <c r="P144" i="2"/>
  <c r="P143" i="2" s="1"/>
  <c r="P96" i="2"/>
  <c r="P95" i="2" s="1"/>
  <c r="P93" i="2"/>
  <c r="P92" i="2" s="1"/>
  <c r="P109" i="2"/>
  <c r="P108" i="2" s="1"/>
  <c r="P114" i="2"/>
  <c r="P113" i="2" s="1"/>
  <c r="P112" i="2" s="1"/>
  <c r="P129" i="2"/>
  <c r="P151" i="2"/>
  <c r="P150" i="2" s="1"/>
  <c r="P149" i="2" s="1"/>
  <c r="P110" i="2"/>
  <c r="P28" i="2"/>
  <c r="P107" i="2" l="1"/>
  <c r="P126" i="2"/>
  <c r="P91" i="2"/>
  <c r="P90" i="2" s="1"/>
  <c r="P89" i="2" s="1"/>
  <c r="P56" i="2"/>
  <c r="P158" i="2"/>
  <c r="P154" i="2" s="1"/>
  <c r="P153" i="2" s="1"/>
  <c r="P27" i="2"/>
  <c r="P26" i="2" s="1"/>
  <c r="P122" i="2" l="1"/>
  <c r="P121" i="2" s="1"/>
  <c r="P120" i="2" s="1"/>
  <c r="P25" i="2"/>
  <c r="P24" i="2" s="1"/>
  <c r="N165" i="2" l="1"/>
</calcChain>
</file>

<file path=xl/sharedStrings.xml><?xml version="1.0" encoding="utf-8"?>
<sst xmlns="http://schemas.openxmlformats.org/spreadsheetml/2006/main" count="378" uniqueCount="168">
  <si>
    <t/>
  </si>
  <si>
    <t>Резервные средства</t>
  </si>
  <si>
    <t>800</t>
  </si>
  <si>
    <t>Иные бюджетные ассигнования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</si>
  <si>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</si>
  <si>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</si>
  <si>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</si>
  <si>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</si>
  <si>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Непрограммные расходы</t>
  </si>
  <si>
    <t>240</t>
  </si>
  <si>
    <t>Иные закупки товаров, работ и услуг для обеспечения государственных (муниципальных) нужд</t>
  </si>
  <si>
    <t>200</t>
  </si>
  <si>
    <t>540</t>
  </si>
  <si>
    <t>Иные межбюджетные трансферты</t>
  </si>
  <si>
    <t>500</t>
  </si>
  <si>
    <t>Межбюджетные трансферты</t>
  </si>
  <si>
    <t>850</t>
  </si>
  <si>
    <t>Уплата налогов, сборов и иных платежей</t>
  </si>
  <si>
    <t>Расходы на обеспечение функций муниципальных органов</t>
  </si>
  <si>
    <t>110</t>
  </si>
  <si>
    <t>Расходы на выплаты персоналу казенных учреждений</t>
  </si>
  <si>
    <t>Услуги в области информационных технологий</t>
  </si>
  <si>
    <t>Подпрограмма "Профилактика правонарушений"</t>
  </si>
  <si>
    <t>Подпрограмма "Содействие трудоустройству граждан"</t>
  </si>
  <si>
    <t>Сумма</t>
  </si>
  <si>
    <t>ВР</t>
  </si>
  <si>
    <t>ЦСР</t>
  </si>
  <si>
    <t>Наименование показателя</t>
  </si>
  <si>
    <t>тыс.руб</t>
  </si>
  <si>
    <t>сельского поселения Хулимсунт</t>
  </si>
  <si>
    <t>ИТОГО:</t>
  </si>
  <si>
    <t>Расходы на обеспечение деятельности (оказание услуг)муниципальных учреждений</t>
  </si>
  <si>
    <t>Основное мероприятие "Содействие улучшению положения на рынке труда не занятых трудовой деятельностью и безработных граждан"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</si>
  <si>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</t>
  </si>
  <si>
    <t>Подпрограмма "Содействие проведению капитального ремонта многоквартирных домов"</t>
  </si>
  <si>
    <t xml:space="preserve">Основное  мероприятие «Управление  и содержание общего имущества многоквартирных домов» </t>
  </si>
  <si>
    <t>Реализация мероприятий (в случае если не предусмотрено по обособленным направлениям расходов)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</si>
  <si>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</si>
  <si>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Осуществление переданных органам государственной власти субъектов РФ в соответствии с п. 1 статьи 4 ФЗ "Об актах гражданского состояния"полномочий РФ на государственную регистрацию актов гражданского состояния в рамках подпрограмм "Создание условий для выполнения функций, направленных на обеспечение прав и законных интересов жителей ХМАО-Югре в отдельных сферах жизнедеятельности" (за счет средств автономного округа)</t>
  </si>
  <si>
    <t>Основное мероприятие "Создание условий для деятельности народных дружин"</t>
  </si>
  <si>
    <t>Управление Резервным фондом</t>
  </si>
  <si>
    <t>Основное мероприятие "Страхование муниципального имущества от случайных и непредвиденных событий"</t>
  </si>
  <si>
    <t>Глава муниципального образования</t>
  </si>
  <si>
    <t>Основное мероприятие "Повышение профессионального уровня муниципальных служащих"</t>
  </si>
  <si>
    <t>Прочие расходы органов местного самоуправления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</si>
  <si>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</si>
  <si>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2100000000</t>
  </si>
  <si>
    <t>Субвенции на осуществление первичного военного учета на территориях, где отсутствуют военные комиссариаты</t>
  </si>
  <si>
    <t>Подпрограмма "Развитие информационного сообщества и обеспечение деятельности органов местного самоуправления"</t>
  </si>
  <si>
    <t>Основное мероприятие "Обеспечение условий для выполнения функций, возложенных на администрацию сельского поселения Хулимсунт"</t>
  </si>
  <si>
    <t>Подпрограмма "Обеспечение исполнения полномочий администрации сельского поселения Хулимсунт и подведомственных учреждений"</t>
  </si>
  <si>
    <t>Основное мероприятия "Обеспечение выполнения полномочий и функций администрациисельского поселения Хулимсунт и подведомственных учреждений"</t>
  </si>
  <si>
    <t>Непрограммное направление деятельности "Исполнение отдельных расходных обязательств сельского поселения Хулимсунт"</t>
  </si>
  <si>
    <t>Закупка товаров, работ и услуг для обеспечения государственных (муниципальных) нужд</t>
  </si>
  <si>
    <t>Субсидии для создания условий для деятельности народных дружин</t>
  </si>
  <si>
    <t>Расходы местного бюджета на софинансирование субсидии для создания условий для деятельности народных дружин</t>
  </si>
  <si>
    <t>Основное мероприятие "Организация трудоустройства несовершеннолетних граждан"</t>
  </si>
  <si>
    <t>Подпрограмма "Дорожное хозяйство"</t>
  </si>
  <si>
    <t>Основное мероприятие "Сохранность автомобильных дорог общего пользования местного значения"</t>
  </si>
  <si>
    <t>Подпрограмма "Благоустройство"</t>
  </si>
  <si>
    <t>2140000000</t>
  </si>
  <si>
    <t>Основное мероприятие "Благоустройство сельского поселения"</t>
  </si>
  <si>
    <t>2140100000</t>
  </si>
  <si>
    <t>Расходы местного бюджета на софинансирование мероприятий по содействию трудоустройству граждан в рамках подпрограммы "Содействие трудоустойству граждан"</t>
  </si>
  <si>
    <t>Социальное обеспечение и иные выплаты населению</t>
  </si>
  <si>
    <t>5000100000</t>
  </si>
  <si>
    <t>Иные межбюджетные трансферты из бюджетов городских, сельских поселений в бюджет муниципального района на осуществление полномочий по решению вопросов местного значения</t>
  </si>
  <si>
    <t>5000151180</t>
  </si>
  <si>
    <t>2140199990</t>
  </si>
  <si>
    <t>к решению Совета депутатов</t>
  </si>
  <si>
    <t>8500000000</t>
  </si>
  <si>
    <t>8510000000</t>
  </si>
  <si>
    <t>8510100000</t>
  </si>
  <si>
    <t>8510185060</t>
  </si>
  <si>
    <t>85101S5060</t>
  </si>
  <si>
    <t>8510200000</t>
  </si>
  <si>
    <t>8510299990</t>
  </si>
  <si>
    <t>Подпрограмма "Создание условий для обеспечения качественными коммунальными услугами"</t>
  </si>
  <si>
    <t>8610000000</t>
  </si>
  <si>
    <t xml:space="preserve">Основное  мероприятие «Подготовка систем коммунальной нфраструктуры к осенне-зимнему периоду» </t>
  </si>
  <si>
    <t>8610100000</t>
  </si>
  <si>
    <t>Субсидии на реализаию полномочий в сфере жилищно-коммунального комплекса  "Капитальный ремонт (с заменой) систем газораспределения, теплоснабжения, водоснабжения и водоотведения, в том числе с применением  композитных материалов"</t>
  </si>
  <si>
    <t>8610182591</t>
  </si>
  <si>
    <t xml:space="preserve">Раходы местного бюджета на софинансирование субсидии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 </t>
  </si>
  <si>
    <t>8620000000</t>
  </si>
  <si>
    <t>8620100000</t>
  </si>
  <si>
    <t>8620199990</t>
  </si>
  <si>
    <t>86101S2589</t>
  </si>
  <si>
    <t>8700000000</t>
  </si>
  <si>
    <t>8710000000</t>
  </si>
  <si>
    <t>8710800000</t>
  </si>
  <si>
    <t>87108D9300</t>
  </si>
  <si>
    <t>8710200000</t>
  </si>
  <si>
    <t>8710282300</t>
  </si>
  <si>
    <t>87102S2300</t>
  </si>
  <si>
    <t>8900000000</t>
  </si>
  <si>
    <t>8910000000</t>
  </si>
  <si>
    <t>8910100000</t>
  </si>
  <si>
    <t>8910199990</t>
  </si>
  <si>
    <t>8910120070</t>
  </si>
  <si>
    <t>9000000000</t>
  </si>
  <si>
    <t>9010000000</t>
  </si>
  <si>
    <t>9100000000</t>
  </si>
  <si>
    <t>9100100000</t>
  </si>
  <si>
    <t>9100199990</t>
  </si>
  <si>
    <t>9100200000</t>
  </si>
  <si>
    <t>9100299990</t>
  </si>
  <si>
    <t>9200000000</t>
  </si>
  <si>
    <t>9210000000</t>
  </si>
  <si>
    <t>9210100000</t>
  </si>
  <si>
    <t>9210102030</t>
  </si>
  <si>
    <t>9210100590</t>
  </si>
  <si>
    <t>9210102040</t>
  </si>
  <si>
    <t>9210102400</t>
  </si>
  <si>
    <t>9210200000</t>
  </si>
  <si>
    <t>9210202400</t>
  </si>
  <si>
    <t>9210189020</t>
  </si>
  <si>
    <t>9210199990</t>
  </si>
  <si>
    <t>Непрограммное направление деятельности "Обеспечение деятельности Контрольно-счетной палаты Березовского района"</t>
  </si>
  <si>
    <t>5000400000</t>
  </si>
  <si>
    <t>5000489020</t>
  </si>
  <si>
    <t>5000122020</t>
  </si>
  <si>
    <t>8600000000</t>
  </si>
  <si>
    <t>Подпрограмма  «Профилактика незаконного оборота и потребления наркотических средств и психотропных веществ в сельском поселении Хулимсунт</t>
  </si>
  <si>
    <t>8720000000</t>
  </si>
  <si>
    <t xml:space="preserve">Основное мероприятие "Проведение информационной антинаркотической политики" </t>
  </si>
  <si>
    <t>8720100000</t>
  </si>
  <si>
    <t>8720199990</t>
  </si>
  <si>
    <t>Подпрограмма  «Профилактика экстремизма и терроризма»</t>
  </si>
  <si>
    <t>8730000000</t>
  </si>
  <si>
    <t>Основное мероприятие "Проведение информационной политики, направленной на профилактику экстремизма и воспитание культуры межэтнического и межконфессионального общения"</t>
  </si>
  <si>
    <t>8730100000</t>
  </si>
  <si>
    <t>8730199990</t>
  </si>
  <si>
    <t>Основное мероприятие "Управление и распоряжение муниципальным имуществом и земельными ресурсами в сельском поселении Хулимсунт"</t>
  </si>
  <si>
    <t>Муниципальная программа "Благоустройство территории сельского поселения Хулимсунт на 2016-2023годы"</t>
  </si>
  <si>
    <t>Муниципальная программа "Содействие занятости населения на территории сельского поселения Хулимсунт на 2016-2023 годы"</t>
  </si>
  <si>
    <t>Муниципальная программа "Развитие жилищно-коммунального комплекса и повышение энергетической эффективности в сельском поселении Хулимсунт на 2016 – 2023 годы"</t>
  </si>
  <si>
    <t>Муниципальная программа "Обеспечение прав и законных интересов населения сельского поселения Хулимсунт в отдельных сферах жизнедеятельности в 2016-2023 годах"</t>
  </si>
  <si>
    <t>Муниципальная программа «Информационное общество сельского поселения  Хулимсунт на 2016-2023 годы"</t>
  </si>
  <si>
    <t>Муниципальная программа "Развитие транспортной системы сельского поселения Хулимсунт на 2016-2023 годы"</t>
  </si>
  <si>
    <t>Муниципальная программа "Управление муниципальным имуществом в сельском поселении Хулимсунт на 2016-2023 годы"</t>
  </si>
  <si>
    <t>Муниципальная программа "Совершенствование муниципального управления в сельском поселении Хулимсунт на 2016-2023 годы"</t>
  </si>
  <si>
    <t>5000000000</t>
  </si>
  <si>
    <t>Субвенция на осуществление отдельных полномочий Ханты-Мансийского автономного округа-Югры по организации деятельности по обращению с твердыми коммунальными отходами</t>
  </si>
  <si>
    <t>2140184290</t>
  </si>
  <si>
    <t>Распределение бюджетных ассигнований по целевым статьям (муниципальным программам сельского поселения Хулимсунт и непрограмным направлениям деятельности), группам  (группам и подгруппам) видов расходов классификации расходов бюджета сельского поселения Хулимсунт на 2021 год.</t>
  </si>
  <si>
    <t>Публичные нормативные социальные выплаты гражданам</t>
  </si>
  <si>
    <t>Изменеия</t>
  </si>
  <si>
    <t>Уточненая сумма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</si>
  <si>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Хулимсунт на 2016-2023 годы"</t>
  </si>
  <si>
    <t>8800000000</t>
  </si>
  <si>
    <t>Подпрограмма  «Организация и обеспечение мероприятий в сфере гражданской обороны, защиты населения и территории от чрезвычайных ситуаций"</t>
  </si>
  <si>
    <t>8820000000</t>
  </si>
  <si>
    <t>Основное мероприятие "Создание и содержанияе материальных ресурсов (запасов) для предупреждения и ликвидации чрезвычайных ситуаций"</t>
  </si>
  <si>
    <t>8820100000</t>
  </si>
  <si>
    <t>8820199990</t>
  </si>
  <si>
    <t>Основное мероприятие "Приобретение имущества в муниципальную собственность"</t>
  </si>
  <si>
    <t>9100300000</t>
  </si>
  <si>
    <t>9100399990</t>
  </si>
  <si>
    <t>8610199990</t>
  </si>
  <si>
    <t>(Приложение 9</t>
  </si>
  <si>
    <t>от 24.12.2020 № 95)</t>
  </si>
  <si>
    <t>901010000</t>
  </si>
  <si>
    <t>9010199990</t>
  </si>
  <si>
    <t>Расходы местного бюджета на софинансирование субсидий на строительство (реконструкцию), капитальный ремонт и ремонт автомобильных дорог общего пользования.</t>
  </si>
  <si>
    <t>90101S2390</t>
  </si>
  <si>
    <t>Приложение 3</t>
  </si>
  <si>
    <t>от 17.09.2021 № 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</si>
</sst>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,##0.0;[Red]\-#,##0.0;0.0"/>
    <numFmt numFmtId="165" formatCode="000;;"/>
    <numFmt numFmtId="166" formatCode="0000000"/>
    <numFmt numFmtId="167" formatCode="000"/>
    <numFmt numFmtId="168" formatCode="#,##0.0_ ;[Red]\-#,##0.0\ "/>
    <numFmt numFmtId="169" formatCode="0000"/>
    <numFmt numFmtId="170" formatCode="00;;"/>
    <numFmt numFmtId="171" formatCode="#,##0.0"/>
    <numFmt numFmtId="172" formatCode="#,##0.00_ ;[Red]\-#,##0.00\ 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0" fontId="3" fillId="0" borderId="0" xfId="1" applyNumberFormat="1" applyFont="1" applyFill="1" applyAlignment="1" applyProtection="1">
      <protection hidden="1"/>
    </xf>
    <xf numFmtId="0" fontId="4" fillId="0" borderId="0" xfId="1" applyFont="1"/>
    <xf numFmtId="0" fontId="1" fillId="0" borderId="0" xfId="1" applyFont="1"/>
    <xf numFmtId="0" fontId="1" fillId="0" borderId="0" xfId="1" applyBorder="1"/>
    <xf numFmtId="0" fontId="4" fillId="0" borderId="0" xfId="1" applyFont="1" applyBorder="1"/>
    <xf numFmtId="0" fontId="1" fillId="0" borderId="0" xfId="1" applyFont="1" applyBorder="1"/>
    <xf numFmtId="166" fontId="3" fillId="2" borderId="0" xfId="1" applyNumberFormat="1" applyFont="1" applyFill="1" applyBorder="1" applyAlignment="1" applyProtection="1">
      <alignment horizontal="left" vertical="center" wrapText="1"/>
      <protection hidden="1"/>
    </xf>
    <xf numFmtId="0" fontId="1" fillId="3" borderId="0" xfId="1" applyFill="1"/>
    <xf numFmtId="0" fontId="2" fillId="0" borderId="0" xfId="1" applyNumberFormat="1" applyFont="1" applyFill="1" applyBorder="1" applyAlignme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167" fontId="2" fillId="2" borderId="0" xfId="1" applyNumberFormat="1" applyFont="1" applyFill="1" applyBorder="1" applyAlignment="1" applyProtection="1">
      <alignment horizontal="left" vertical="center" wrapText="1"/>
      <protection hidden="1"/>
    </xf>
    <xf numFmtId="166" fontId="3" fillId="2" borderId="0" xfId="1" applyNumberFormat="1" applyFont="1" applyFill="1" applyBorder="1" applyAlignment="1" applyProtection="1">
      <alignment horizontal="left" vertical="center" wrapText="1"/>
      <protection hidden="1"/>
    </xf>
    <xf numFmtId="167" fontId="3" fillId="2" borderId="0" xfId="1" applyNumberFormat="1" applyFont="1" applyFill="1" applyBorder="1" applyAlignment="1" applyProtection="1">
      <alignment horizontal="left" vertical="center" wrapText="1"/>
      <protection hidden="1"/>
    </xf>
    <xf numFmtId="0" fontId="6" fillId="2" borderId="0" xfId="1" applyFont="1" applyFill="1" applyProtection="1">
      <protection hidden="1"/>
    </xf>
    <xf numFmtId="0" fontId="6" fillId="2" borderId="0" xfId="1" applyFont="1" applyFill="1" applyAlignment="1" applyProtection="1">
      <alignment horizontal="center"/>
      <protection hidden="1"/>
    </xf>
    <xf numFmtId="0" fontId="7" fillId="2" borderId="0" xfId="1" applyNumberFormat="1" applyFont="1" applyFill="1" applyAlignment="1" applyProtection="1">
      <alignment wrapText="1"/>
      <protection hidden="1"/>
    </xf>
    <xf numFmtId="0" fontId="6" fillId="2" borderId="0" xfId="1" applyNumberFormat="1" applyFont="1" applyFill="1" applyAlignment="1" applyProtection="1">
      <protection hidden="1"/>
    </xf>
    <xf numFmtId="0" fontId="9" fillId="2" borderId="0" xfId="1" applyNumberFormat="1" applyFont="1" applyFill="1" applyAlignment="1" applyProtection="1">
      <protection hidden="1"/>
    </xf>
    <xf numFmtId="0" fontId="8" fillId="0" borderId="0" xfId="1" applyNumberFormat="1" applyFont="1" applyFill="1" applyAlignment="1" applyProtection="1">
      <alignment wrapText="1"/>
      <protection hidden="1"/>
    </xf>
    <xf numFmtId="0" fontId="8" fillId="2" borderId="0" xfId="1" applyNumberFormat="1" applyFont="1" applyFill="1" applyAlignment="1" applyProtection="1">
      <alignment wrapText="1"/>
      <protection hidden="1"/>
    </xf>
    <xf numFmtId="0" fontId="8" fillId="2" borderId="0" xfId="1" applyNumberFormat="1" applyFont="1" applyFill="1" applyAlignment="1" applyProtection="1">
      <protection hidden="1"/>
    </xf>
    <xf numFmtId="0" fontId="6" fillId="2" borderId="0" xfId="1" applyFont="1" applyFill="1"/>
    <xf numFmtId="165" fontId="6" fillId="4" borderId="1" xfId="1" applyNumberFormat="1" applyFont="1" applyFill="1" applyBorder="1" applyAlignment="1" applyProtection="1">
      <alignment horizontal="center" vertical="center"/>
      <protection hidden="1"/>
    </xf>
    <xf numFmtId="165" fontId="6" fillId="3" borderId="1" xfId="1" applyNumberFormat="1" applyFont="1" applyFill="1" applyBorder="1" applyAlignment="1" applyProtection="1">
      <alignment horizontal="center" vertical="center"/>
      <protection hidden="1"/>
    </xf>
    <xf numFmtId="49" fontId="6" fillId="3" borderId="1" xfId="1" applyNumberFormat="1" applyFont="1" applyFill="1" applyBorder="1" applyAlignment="1" applyProtection="1">
      <alignment horizontal="center" vertical="center"/>
      <protection hidden="1"/>
    </xf>
    <xf numFmtId="0" fontId="6" fillId="2" borderId="0" xfId="1" applyFont="1" applyFill="1" applyAlignment="1" applyProtection="1">
      <alignment horizontal="center" vertical="center"/>
      <protection hidden="1"/>
    </xf>
    <xf numFmtId="0" fontId="6" fillId="2" borderId="0" xfId="1" applyNumberFormat="1" applyFont="1" applyFill="1" applyAlignment="1" applyProtection="1">
      <alignment horizontal="center" vertical="center"/>
      <protection hidden="1"/>
    </xf>
    <xf numFmtId="0" fontId="8" fillId="2" borderId="0" xfId="1" applyNumberFormat="1" applyFont="1" applyFill="1" applyAlignment="1" applyProtection="1">
      <alignment horizontal="center" vertical="center"/>
      <protection hidden="1"/>
    </xf>
    <xf numFmtId="0" fontId="9" fillId="2" borderId="0" xfId="1" applyNumberFormat="1" applyFont="1" applyFill="1" applyAlignment="1" applyProtection="1">
      <alignment horizontal="center" vertical="center"/>
      <protection hidden="1"/>
    </xf>
    <xf numFmtId="164" fontId="6" fillId="4" borderId="1" xfId="1" applyNumberFormat="1" applyFont="1" applyFill="1" applyBorder="1" applyAlignment="1" applyProtection="1">
      <alignment horizontal="center" vertical="center"/>
      <protection hidden="1"/>
    </xf>
    <xf numFmtId="164" fontId="6" fillId="3" borderId="1" xfId="1" applyNumberFormat="1" applyFont="1" applyFill="1" applyBorder="1" applyAlignment="1" applyProtection="1">
      <alignment horizontal="center" vertical="center"/>
      <protection hidden="1"/>
    </xf>
    <xf numFmtId="4" fontId="6" fillId="3" borderId="1" xfId="1" applyNumberFormat="1" applyFont="1" applyFill="1" applyBorder="1" applyAlignment="1" applyProtection="1">
      <alignment horizontal="center" vertical="center"/>
      <protection hidden="1"/>
    </xf>
    <xf numFmtId="170" fontId="6" fillId="3" borderId="1" xfId="1" applyNumberFormat="1" applyFont="1" applyFill="1" applyBorder="1" applyAlignment="1" applyProtection="1">
      <alignment horizontal="center" vertical="center"/>
      <protection hidden="1"/>
    </xf>
    <xf numFmtId="0" fontId="8" fillId="0" borderId="0" xfId="1" applyNumberFormat="1" applyFont="1" applyFill="1" applyAlignment="1" applyProtection="1">
      <alignment horizontal="center" vertical="center" wrapText="1"/>
      <protection hidden="1"/>
    </xf>
    <xf numFmtId="168" fontId="8" fillId="2" borderId="0" xfId="1" applyNumberFormat="1" applyFont="1" applyFill="1" applyAlignment="1" applyProtection="1">
      <alignment horizontal="center" vertical="center"/>
      <protection hidden="1"/>
    </xf>
    <xf numFmtId="0" fontId="6" fillId="2" borderId="0" xfId="1" applyFont="1" applyFill="1" applyAlignment="1">
      <alignment horizontal="center" vertical="center"/>
    </xf>
    <xf numFmtId="0" fontId="6" fillId="2" borderId="0" xfId="1" applyFont="1" applyFill="1" applyAlignment="1" applyProtection="1">
      <alignment horizontal="right"/>
      <protection hidden="1"/>
    </xf>
    <xf numFmtId="0" fontId="6" fillId="0" borderId="0" xfId="1" applyFont="1" applyBorder="1"/>
    <xf numFmtId="0" fontId="6" fillId="0" borderId="0" xfId="1" applyFont="1"/>
    <xf numFmtId="0" fontId="6" fillId="0" borderId="0" xfId="1" applyNumberFormat="1" applyFont="1" applyFill="1" applyAlignment="1" applyProtection="1">
      <protection hidden="1"/>
    </xf>
    <xf numFmtId="0" fontId="6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5" borderId="1" xfId="1" applyFont="1" applyFill="1" applyBorder="1" applyAlignment="1">
      <alignment horizontal="center" vertical="center" wrapText="1"/>
    </xf>
    <xf numFmtId="171" fontId="6" fillId="0" borderId="1" xfId="1" applyNumberFormat="1" applyFont="1" applyFill="1" applyBorder="1" applyAlignment="1" applyProtection="1">
      <alignment horizontal="center" vertical="center"/>
      <protection hidden="1"/>
    </xf>
    <xf numFmtId="171" fontId="6" fillId="0" borderId="1" xfId="1" applyNumberFormat="1" applyFont="1" applyBorder="1" applyAlignment="1">
      <alignment horizontal="center" vertical="center"/>
    </xf>
    <xf numFmtId="171" fontId="6" fillId="2" borderId="1" xfId="1" applyNumberFormat="1" applyFont="1" applyFill="1" applyBorder="1" applyAlignment="1" applyProtection="1">
      <alignment horizontal="center" vertical="center" wrapText="1"/>
      <protection hidden="1"/>
    </xf>
    <xf numFmtId="171" fontId="6" fillId="5" borderId="1" xfId="1" applyNumberFormat="1" applyFont="1" applyFill="1" applyBorder="1" applyAlignment="1">
      <alignment horizontal="center" vertical="center"/>
    </xf>
    <xf numFmtId="4" fontId="6" fillId="4" borderId="1" xfId="1" applyNumberFormat="1" applyFont="1" applyFill="1" applyBorder="1" applyAlignment="1" applyProtection="1">
      <alignment horizontal="center" vertical="center"/>
      <protection hidden="1"/>
    </xf>
    <xf numFmtId="171" fontId="1" fillId="0" borderId="0" xfId="1" applyNumberFormat="1" applyBorder="1"/>
    <xf numFmtId="172" fontId="1" fillId="0" borderId="0" xfId="1" applyNumberFormat="1" applyBorder="1"/>
    <xf numFmtId="171" fontId="6" fillId="3" borderId="1" xfId="1" applyNumberFormat="1" applyFont="1" applyFill="1" applyBorder="1" applyAlignment="1" applyProtection="1">
      <alignment horizontal="center" vertical="center"/>
      <protection hidden="1"/>
    </xf>
    <xf numFmtId="171" fontId="6" fillId="4" borderId="1" xfId="1" applyNumberFormat="1" applyFont="1" applyFill="1" applyBorder="1" applyAlignment="1" applyProtection="1">
      <alignment horizontal="center" vertical="center"/>
      <protection hidden="1"/>
    </xf>
    <xf numFmtId="0" fontId="2" fillId="3" borderId="0" xfId="1" applyNumberFormat="1" applyFont="1" applyFill="1" applyBorder="1" applyAlignment="1" applyProtection="1">
      <protection hidden="1"/>
    </xf>
    <xf numFmtId="0" fontId="6" fillId="2" borderId="0" xfId="1" applyFont="1" applyFill="1" applyBorder="1" applyProtection="1">
      <protection hidden="1"/>
    </xf>
    <xf numFmtId="0" fontId="6" fillId="2" borderId="0" xfId="1" applyFont="1" applyFill="1" applyBorder="1" applyAlignment="1" applyProtection="1">
      <alignment horizontal="center" vertical="center"/>
      <protection hidden="1"/>
    </xf>
    <xf numFmtId="49" fontId="6" fillId="4" borderId="1" xfId="1" applyNumberFormat="1" applyFont="1" applyFill="1" applyBorder="1" applyAlignment="1" applyProtection="1">
      <alignment horizontal="center" vertical="center"/>
      <protection hidden="1"/>
    </xf>
    <xf numFmtId="0" fontId="9" fillId="2" borderId="0" xfId="1" applyNumberFormat="1" applyFont="1" applyFill="1" applyBorder="1" applyAlignment="1" applyProtection="1">
      <alignment horizontal="center" vertical="center"/>
      <protection hidden="1"/>
    </xf>
    <xf numFmtId="0" fontId="7" fillId="5" borderId="1" xfId="1" applyNumberFormat="1" applyFont="1" applyFill="1" applyBorder="1" applyAlignment="1" applyProtection="1">
      <alignment horizontal="center" vertical="center"/>
      <protection hidden="1"/>
    </xf>
    <xf numFmtId="0" fontId="7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2" borderId="0" xfId="1" applyNumberFormat="1" applyFont="1" applyFill="1" applyAlignment="1" applyProtection="1">
      <alignment horizontal="center" wrapText="1"/>
      <protection hidden="1"/>
    </xf>
    <xf numFmtId="0" fontId="6" fillId="2" borderId="0" xfId="1" applyFont="1" applyFill="1" applyAlignment="1" applyProtection="1">
      <alignment horizontal="right"/>
      <protection hidden="1"/>
    </xf>
    <xf numFmtId="167" fontId="6" fillId="3" borderId="1" xfId="1" applyNumberFormat="1" applyFont="1" applyFill="1" applyBorder="1" applyAlignment="1" applyProtection="1">
      <alignment vertical="center" wrapText="1"/>
      <protection hidden="1"/>
    </xf>
    <xf numFmtId="166" fontId="6" fillId="3" borderId="1" xfId="1" applyNumberFormat="1" applyFont="1" applyFill="1" applyBorder="1" applyAlignment="1" applyProtection="1">
      <alignment vertical="center" wrapText="1"/>
      <protection hidden="1"/>
    </xf>
    <xf numFmtId="167" fontId="6" fillId="3" borderId="1" xfId="1" applyNumberFormat="1" applyFont="1" applyFill="1" applyBorder="1" applyAlignment="1" applyProtection="1">
      <alignment horizontal="left" vertical="center" wrapText="1"/>
      <protection hidden="1"/>
    </xf>
    <xf numFmtId="0" fontId="6" fillId="5" borderId="1" xfId="1" applyNumberFormat="1" applyFont="1" applyFill="1" applyBorder="1" applyAlignment="1" applyProtection="1">
      <alignment horizontal="left"/>
      <protection hidden="1"/>
    </xf>
    <xf numFmtId="166" fontId="6" fillId="3" borderId="1" xfId="1" applyNumberFormat="1" applyFont="1" applyFill="1" applyBorder="1" applyAlignment="1" applyProtection="1">
      <alignment horizontal="left" vertical="center" wrapText="1"/>
      <protection hidden="1"/>
    </xf>
    <xf numFmtId="169" fontId="6" fillId="3" borderId="1" xfId="1" applyNumberFormat="1" applyFont="1" applyFill="1" applyBorder="1" applyAlignment="1" applyProtection="1">
      <alignment vertical="center" wrapText="1"/>
      <protection hidden="1"/>
    </xf>
    <xf numFmtId="168" fontId="6" fillId="5" borderId="1" xfId="1" applyNumberFormat="1" applyFont="1" applyFill="1" applyBorder="1" applyAlignment="1" applyProtection="1">
      <alignment horizontal="right" vertical="center"/>
      <protection hidden="1"/>
    </xf>
    <xf numFmtId="166" fontId="6" fillId="4" borderId="1" xfId="1" applyNumberFormat="1" applyFont="1" applyFill="1" applyBorder="1" applyAlignment="1" applyProtection="1">
      <alignment vertical="center" wrapText="1"/>
      <protection hidden="1"/>
    </xf>
    <xf numFmtId="0" fontId="7" fillId="5" borderId="1" xfId="1" applyNumberFormat="1" applyFont="1" applyFill="1" applyBorder="1" applyAlignment="1" applyProtection="1">
      <alignment horizontal="center"/>
      <protection hidden="1"/>
    </xf>
    <xf numFmtId="167" fontId="6" fillId="4" borderId="1" xfId="1" applyNumberFormat="1" applyFont="1" applyFill="1" applyBorder="1" applyAlignment="1" applyProtection="1">
      <alignment horizontal="left" vertical="center" wrapText="1"/>
      <protection hidden="1"/>
    </xf>
    <xf numFmtId="169" fontId="6" fillId="4" borderId="1" xfId="1" applyNumberFormat="1" applyFont="1" applyFill="1" applyBorder="1" applyAlignment="1" applyProtection="1">
      <alignment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68"/>
  <sheetViews>
    <sheetView showGridLines="0" tabSelected="1" topLeftCell="A13" zoomScaleNormal="100" workbookViewId="0">
      <selection activeCell="Q23" sqref="Q23"/>
    </sheetView>
  </sheetViews>
  <sheetFormatPr defaultColWidth="9.140625" defaultRowHeight="12.75" x14ac:dyDescent="0.2"/>
  <cols>
    <col min="1" max="1" width="6" style="1" customWidth="1"/>
    <col min="2" max="2" width="6.42578125" style="26" customWidth="1"/>
    <col min="3" max="3" width="5.28515625" style="26" customWidth="1"/>
    <col min="4" max="4" width="8.42578125" style="26" customWidth="1"/>
    <col min="5" max="5" width="6.5703125" style="26" customWidth="1"/>
    <col min="6" max="7" width="5.85546875" style="26" customWidth="1"/>
    <col min="8" max="8" width="9.42578125" style="26" customWidth="1"/>
    <col min="9" max="9" width="8" style="26" customWidth="1"/>
    <col min="10" max="10" width="7" style="26" customWidth="1"/>
    <col min="11" max="11" width="6.5703125" style="26" customWidth="1"/>
    <col min="12" max="12" width="1.140625" style="26" customWidth="1"/>
    <col min="13" max="13" width="1.85546875" style="26" customWidth="1"/>
    <col min="14" max="14" width="11.42578125" style="40" customWidth="1"/>
    <col min="15" max="15" width="5.7109375" style="40" customWidth="1"/>
    <col min="16" max="16" width="15.5703125" style="40" customWidth="1"/>
    <col min="17" max="17" width="12.7109375" style="43" customWidth="1"/>
    <col min="18" max="18" width="12" style="42" customWidth="1"/>
    <col min="19" max="19" width="9.140625" style="8"/>
    <col min="20" max="20" width="9.7109375" style="8" bestFit="1" customWidth="1"/>
    <col min="21" max="29" width="9.140625" style="8"/>
    <col min="30" max="16384" width="9.140625" style="1"/>
  </cols>
  <sheetData>
    <row r="1" spans="1:18" ht="12.75" customHeight="1" x14ac:dyDescent="0.2">
      <c r="A1" s="2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64" t="s">
        <v>166</v>
      </c>
      <c r="N1" s="64"/>
      <c r="O1" s="64"/>
      <c r="P1" s="64"/>
      <c r="Q1" s="64"/>
      <c r="R1" s="64"/>
    </row>
    <row r="2" spans="1:18" ht="12.75" customHeight="1" x14ac:dyDescent="0.2">
      <c r="A2" s="2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64" t="s">
        <v>69</v>
      </c>
      <c r="N2" s="64"/>
      <c r="O2" s="64"/>
      <c r="P2" s="64"/>
      <c r="Q2" s="64"/>
      <c r="R2" s="64"/>
    </row>
    <row r="3" spans="1:18" ht="12.75" customHeight="1" x14ac:dyDescent="0.2">
      <c r="A3" s="2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64" t="s">
        <v>29</v>
      </c>
      <c r="N3" s="64"/>
      <c r="O3" s="64"/>
      <c r="P3" s="64"/>
      <c r="Q3" s="64"/>
      <c r="R3" s="64"/>
    </row>
    <row r="4" spans="1:18" ht="12.75" customHeight="1" x14ac:dyDescent="0.2">
      <c r="A4" s="2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64" t="s">
        <v>167</v>
      </c>
      <c r="N4" s="64"/>
      <c r="O4" s="64"/>
      <c r="P4" s="64"/>
      <c r="Q4" s="64"/>
      <c r="R4" s="64"/>
    </row>
    <row r="5" spans="1:18" ht="12.75" customHeight="1" x14ac:dyDescent="0.2">
      <c r="A5" s="2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41"/>
      <c r="N5" s="41"/>
      <c r="O5" s="41"/>
      <c r="P5" s="41"/>
      <c r="Q5" s="41"/>
      <c r="R5" s="41"/>
    </row>
    <row r="6" spans="1:18" ht="12.75" customHeight="1" x14ac:dyDescent="0.2">
      <c r="A6" s="2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64" t="s">
        <v>160</v>
      </c>
      <c r="N6" s="64"/>
      <c r="O6" s="64"/>
      <c r="P6" s="64"/>
      <c r="Q6" s="64"/>
      <c r="R6" s="64"/>
    </row>
    <row r="7" spans="1:18" ht="12.75" customHeight="1" x14ac:dyDescent="0.2">
      <c r="A7" s="2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64" t="s">
        <v>69</v>
      </c>
      <c r="N7" s="64"/>
      <c r="O7" s="64"/>
      <c r="P7" s="64"/>
      <c r="Q7" s="64"/>
      <c r="R7" s="64"/>
    </row>
    <row r="8" spans="1:18" ht="12.75" customHeight="1" x14ac:dyDescent="0.2">
      <c r="A8" s="2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64" t="s">
        <v>29</v>
      </c>
      <c r="N8" s="64"/>
      <c r="O8" s="64"/>
      <c r="P8" s="64"/>
      <c r="Q8" s="64"/>
      <c r="R8" s="64"/>
    </row>
    <row r="9" spans="1:18" ht="12.75" customHeight="1" x14ac:dyDescent="0.2">
      <c r="A9" s="2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64" t="s">
        <v>161</v>
      </c>
      <c r="N9" s="64"/>
      <c r="O9" s="64"/>
      <c r="P9" s="64"/>
      <c r="Q9" s="64"/>
      <c r="R9" s="64"/>
    </row>
    <row r="10" spans="1:18" ht="18" customHeight="1" x14ac:dyDescent="0.2">
      <c r="A10" s="2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9"/>
      <c r="N10" s="30"/>
      <c r="O10" s="30"/>
      <c r="P10" s="30"/>
      <c r="Q10" s="44"/>
    </row>
    <row r="11" spans="1:18" ht="53.25" customHeight="1" x14ac:dyDescent="0.2">
      <c r="B11" s="20"/>
      <c r="C11" s="20"/>
      <c r="D11" s="20"/>
      <c r="E11" s="20"/>
      <c r="F11" s="20"/>
      <c r="G11" s="63" t="s">
        <v>145</v>
      </c>
      <c r="H11" s="63"/>
      <c r="I11" s="63"/>
      <c r="J11" s="63"/>
      <c r="K11" s="63"/>
      <c r="L11" s="63"/>
      <c r="M11" s="63"/>
      <c r="N11" s="63"/>
      <c r="O11" s="63"/>
      <c r="P11" s="63"/>
      <c r="Q11" s="44"/>
    </row>
    <row r="12" spans="1:18" ht="12.75" customHeight="1" x14ac:dyDescent="0.2">
      <c r="A12" s="3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31"/>
      <c r="O12" s="31"/>
      <c r="P12" s="32"/>
      <c r="Q12" s="44"/>
    </row>
    <row r="13" spans="1:18" ht="11.25" customHeight="1" x14ac:dyDescent="0.2">
      <c r="A13" s="5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60"/>
      <c r="O13" s="60"/>
      <c r="P13" s="33" t="s">
        <v>28</v>
      </c>
      <c r="Q13" s="44"/>
    </row>
    <row r="14" spans="1:18" ht="24" customHeight="1" x14ac:dyDescent="0.2">
      <c r="A14" s="5"/>
      <c r="B14" s="73" t="s">
        <v>27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61" t="s">
        <v>26</v>
      </c>
      <c r="O14" s="61" t="s">
        <v>25</v>
      </c>
      <c r="P14" s="62" t="s">
        <v>24</v>
      </c>
      <c r="Q14" s="45" t="s">
        <v>147</v>
      </c>
      <c r="R14" s="46" t="s">
        <v>148</v>
      </c>
    </row>
    <row r="15" spans="1:18" ht="26.25" customHeight="1" x14ac:dyDescent="0.2">
      <c r="A15" s="13"/>
      <c r="B15" s="72" t="s">
        <v>134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59" t="s">
        <v>46</v>
      </c>
      <c r="O15" s="27" t="s">
        <v>0</v>
      </c>
      <c r="P15" s="34">
        <f>P16</f>
        <v>2889.6</v>
      </c>
      <c r="Q15" s="34">
        <f t="shared" ref="Q15:R15" si="0">Q16</f>
        <v>-141.30000000000001</v>
      </c>
      <c r="R15" s="34">
        <f t="shared" si="0"/>
        <v>2748.2999999999997</v>
      </c>
    </row>
    <row r="16" spans="1:18" ht="21" customHeight="1" x14ac:dyDescent="0.2">
      <c r="A16" s="13"/>
      <c r="B16" s="66" t="s">
        <v>59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29" t="s">
        <v>60</v>
      </c>
      <c r="O16" s="28" t="s">
        <v>0</v>
      </c>
      <c r="P16" s="35">
        <f>P17</f>
        <v>2889.6</v>
      </c>
      <c r="Q16" s="35">
        <f t="shared" ref="Q16:R16" si="1">Q17</f>
        <v>-141.30000000000001</v>
      </c>
      <c r="R16" s="35">
        <f t="shared" si="1"/>
        <v>2748.2999999999997</v>
      </c>
    </row>
    <row r="17" spans="1:29" ht="27" customHeight="1" x14ac:dyDescent="0.2">
      <c r="A17" s="13"/>
      <c r="B17" s="65" t="s">
        <v>61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29" t="s">
        <v>62</v>
      </c>
      <c r="O17" s="28"/>
      <c r="P17" s="35">
        <f>P18+P21</f>
        <v>2889.6</v>
      </c>
      <c r="Q17" s="35">
        <f t="shared" ref="Q17:R17" si="2">Q18+Q21</f>
        <v>-141.30000000000001</v>
      </c>
      <c r="R17" s="35">
        <f t="shared" si="2"/>
        <v>2748.2999999999997</v>
      </c>
    </row>
    <row r="18" spans="1:29" ht="44.25" customHeight="1" x14ac:dyDescent="0.2">
      <c r="A18" s="13"/>
      <c r="B18" s="65" t="s">
        <v>143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29" t="s">
        <v>144</v>
      </c>
      <c r="O18" s="28"/>
      <c r="P18" s="35">
        <f t="shared" ref="P18:R19" si="3">P19</f>
        <v>1.9</v>
      </c>
      <c r="Q18" s="35">
        <f t="shared" si="3"/>
        <v>0</v>
      </c>
      <c r="R18" s="35">
        <f t="shared" si="3"/>
        <v>1.9</v>
      </c>
    </row>
    <row r="19" spans="1:29" ht="24" customHeight="1" x14ac:dyDescent="0.2">
      <c r="A19" s="13"/>
      <c r="B19" s="65" t="s">
        <v>53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29" t="s">
        <v>144</v>
      </c>
      <c r="O19" s="28" t="s">
        <v>11</v>
      </c>
      <c r="P19" s="35">
        <f t="shared" si="3"/>
        <v>1.9</v>
      </c>
      <c r="Q19" s="35">
        <f t="shared" si="3"/>
        <v>0</v>
      </c>
      <c r="R19" s="35">
        <f t="shared" si="3"/>
        <v>1.9</v>
      </c>
    </row>
    <row r="20" spans="1:29" ht="35.450000000000003" customHeight="1" x14ac:dyDescent="0.2">
      <c r="A20" s="13"/>
      <c r="B20" s="65" t="s">
        <v>10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29" t="s">
        <v>144</v>
      </c>
      <c r="O20" s="28" t="s">
        <v>9</v>
      </c>
      <c r="P20" s="35">
        <v>1.9</v>
      </c>
      <c r="Q20" s="47">
        <v>0</v>
      </c>
      <c r="R20" s="48">
        <f>P20+Q20</f>
        <v>1.9</v>
      </c>
    </row>
    <row r="21" spans="1:29" ht="34.15" customHeight="1" x14ac:dyDescent="0.2">
      <c r="A21" s="13"/>
      <c r="B21" s="65" t="s">
        <v>36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29" t="s">
        <v>68</v>
      </c>
      <c r="O21" s="28"/>
      <c r="P21" s="35">
        <f>P22</f>
        <v>2887.7</v>
      </c>
      <c r="Q21" s="35">
        <f t="shared" ref="Q21:R21" si="4">Q22</f>
        <v>-141.30000000000001</v>
      </c>
      <c r="R21" s="35">
        <f t="shared" si="4"/>
        <v>2746.3999999999996</v>
      </c>
      <c r="AB21" s="1"/>
      <c r="AC21" s="1"/>
    </row>
    <row r="22" spans="1:29" ht="27" customHeight="1" x14ac:dyDescent="0.2">
      <c r="A22" s="13"/>
      <c r="B22" s="65" t="s">
        <v>53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29" t="s">
        <v>68</v>
      </c>
      <c r="O22" s="28" t="s">
        <v>11</v>
      </c>
      <c r="P22" s="35">
        <f>P23</f>
        <v>2887.7</v>
      </c>
      <c r="Q22" s="35">
        <f t="shared" ref="Q22:R22" si="5">Q23</f>
        <v>-141.30000000000001</v>
      </c>
      <c r="R22" s="35">
        <f t="shared" si="5"/>
        <v>2746.3999999999996</v>
      </c>
      <c r="U22" s="52"/>
      <c r="AB22" s="1"/>
      <c r="AC22" s="1"/>
    </row>
    <row r="23" spans="1:29" ht="31.5" customHeight="1" x14ac:dyDescent="0.2">
      <c r="A23" s="13"/>
      <c r="B23" s="65" t="s">
        <v>10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29" t="s">
        <v>68</v>
      </c>
      <c r="O23" s="28" t="s">
        <v>9</v>
      </c>
      <c r="P23" s="35">
        <v>2887.7</v>
      </c>
      <c r="Q23" s="48">
        <v>-141.30000000000001</v>
      </c>
      <c r="R23" s="48">
        <f>P23+Q23</f>
        <v>2746.3999999999996</v>
      </c>
      <c r="AB23" s="1"/>
      <c r="AC23" s="1"/>
    </row>
    <row r="24" spans="1:29" ht="27" customHeight="1" x14ac:dyDescent="0.2">
      <c r="A24" s="13"/>
      <c r="B24" s="72" t="s">
        <v>135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59" t="s">
        <v>70</v>
      </c>
      <c r="O24" s="27" t="s">
        <v>0</v>
      </c>
      <c r="P24" s="34">
        <f>P25</f>
        <v>4029.8</v>
      </c>
      <c r="Q24" s="34">
        <f>Q25</f>
        <v>-153.30000000000001</v>
      </c>
      <c r="R24" s="34">
        <f t="shared" ref="R24" si="6">R25</f>
        <v>3876.5</v>
      </c>
      <c r="T24" s="53"/>
    </row>
    <row r="25" spans="1:29" ht="32.450000000000003" customHeight="1" x14ac:dyDescent="0.2">
      <c r="A25" s="13"/>
      <c r="B25" s="66" t="s">
        <v>23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29" t="s">
        <v>71</v>
      </c>
      <c r="O25" s="28" t="s">
        <v>0</v>
      </c>
      <c r="P25" s="35">
        <f>P26+P33</f>
        <v>4029.8</v>
      </c>
      <c r="Q25" s="35">
        <f t="shared" ref="Q25:R25" si="7">Q26+Q33</f>
        <v>-153.30000000000001</v>
      </c>
      <c r="R25" s="35">
        <f t="shared" si="7"/>
        <v>3876.5</v>
      </c>
    </row>
    <row r="26" spans="1:29" ht="31.5" customHeight="1" x14ac:dyDescent="0.2">
      <c r="A26" s="13"/>
      <c r="B26" s="66" t="s">
        <v>32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29" t="s">
        <v>72</v>
      </c>
      <c r="O26" s="28" t="s">
        <v>0</v>
      </c>
      <c r="P26" s="35">
        <f>P27+P30</f>
        <v>2999.8</v>
      </c>
      <c r="Q26" s="35">
        <f>Q27+Q30</f>
        <v>100</v>
      </c>
      <c r="R26" s="35">
        <f t="shared" ref="R26" si="8">R28+R30</f>
        <v>3099.8</v>
      </c>
    </row>
    <row r="27" spans="1:29" ht="42.75" customHeight="1" x14ac:dyDescent="0.2">
      <c r="A27" s="13"/>
      <c r="B27" s="65" t="s">
        <v>33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29" t="s">
        <v>73</v>
      </c>
      <c r="O27" s="28"/>
      <c r="P27" s="35">
        <f>P28</f>
        <v>1500</v>
      </c>
      <c r="Q27" s="35">
        <f t="shared" ref="Q27:R27" si="9">Q28</f>
        <v>100</v>
      </c>
      <c r="R27" s="35">
        <f t="shared" si="9"/>
        <v>1600</v>
      </c>
    </row>
    <row r="28" spans="1:29" ht="42.75" customHeight="1" x14ac:dyDescent="0.2">
      <c r="A28" s="13"/>
      <c r="B28" s="65" t="s">
        <v>7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29" t="s">
        <v>73</v>
      </c>
      <c r="O28" s="28" t="s">
        <v>6</v>
      </c>
      <c r="P28" s="35">
        <f>P29</f>
        <v>1500</v>
      </c>
      <c r="Q28" s="35">
        <f t="shared" ref="Q28:R28" si="10">Q29</f>
        <v>100</v>
      </c>
      <c r="R28" s="35">
        <f t="shared" si="10"/>
        <v>1600</v>
      </c>
    </row>
    <row r="29" spans="1:29" ht="29.25" customHeight="1" x14ac:dyDescent="0.2">
      <c r="A29" s="13"/>
      <c r="B29" s="65" t="s">
        <v>20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29" t="s">
        <v>73</v>
      </c>
      <c r="O29" s="28" t="s">
        <v>19</v>
      </c>
      <c r="P29" s="35">
        <v>1500</v>
      </c>
      <c r="Q29" s="47">
        <v>100</v>
      </c>
      <c r="R29" s="48">
        <f>P29+Q29</f>
        <v>1600</v>
      </c>
    </row>
    <row r="30" spans="1:29" ht="29.25" customHeight="1" x14ac:dyDescent="0.2">
      <c r="A30" s="13"/>
      <c r="B30" s="65" t="s">
        <v>63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29" t="s">
        <v>74</v>
      </c>
      <c r="O30" s="28"/>
      <c r="P30" s="35">
        <f>P31</f>
        <v>1499.8</v>
      </c>
      <c r="Q30" s="35">
        <f t="shared" ref="Q30:R30" si="11">Q31</f>
        <v>0</v>
      </c>
      <c r="R30" s="35">
        <f t="shared" si="11"/>
        <v>1499.8</v>
      </c>
    </row>
    <row r="31" spans="1:29" ht="42.75" customHeight="1" x14ac:dyDescent="0.2">
      <c r="A31" s="13"/>
      <c r="B31" s="65" t="s">
        <v>7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29" t="s">
        <v>74</v>
      </c>
      <c r="O31" s="28" t="s">
        <v>6</v>
      </c>
      <c r="P31" s="35">
        <f>P32</f>
        <v>1499.8</v>
      </c>
      <c r="Q31" s="35">
        <f t="shared" ref="Q31:R31" si="12">Q32</f>
        <v>0</v>
      </c>
      <c r="R31" s="35">
        <f t="shared" si="12"/>
        <v>1499.8</v>
      </c>
    </row>
    <row r="32" spans="1:29" ht="38.25" customHeight="1" x14ac:dyDescent="0.2">
      <c r="A32" s="13"/>
      <c r="B32" s="65" t="s">
        <v>20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29" t="s">
        <v>74</v>
      </c>
      <c r="O32" s="28" t="s">
        <v>19</v>
      </c>
      <c r="P32" s="35">
        <v>1499.8</v>
      </c>
      <c r="Q32" s="47">
        <v>0</v>
      </c>
      <c r="R32" s="48">
        <f>P32+Q32</f>
        <v>1499.8</v>
      </c>
    </row>
    <row r="33" spans="1:29" ht="19.899999999999999" customHeight="1" x14ac:dyDescent="0.2">
      <c r="A33" s="13"/>
      <c r="B33" s="67" t="s">
        <v>56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29" t="s">
        <v>75</v>
      </c>
      <c r="O33" s="28"/>
      <c r="P33" s="35">
        <f>P34</f>
        <v>1030</v>
      </c>
      <c r="Q33" s="35">
        <f t="shared" ref="Q33:R33" si="13">Q34</f>
        <v>-253.3</v>
      </c>
      <c r="R33" s="35">
        <f t="shared" si="13"/>
        <v>776.7</v>
      </c>
    </row>
    <row r="34" spans="1:29" ht="25.9" customHeight="1" x14ac:dyDescent="0.2">
      <c r="A34" s="13"/>
      <c r="B34" s="67" t="s">
        <v>36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29" t="s">
        <v>76</v>
      </c>
      <c r="O34" s="28"/>
      <c r="P34" s="35">
        <f>P35+P37</f>
        <v>1030</v>
      </c>
      <c r="Q34" s="35">
        <f t="shared" ref="Q34:R34" si="14">Q35+Q37</f>
        <v>-253.3</v>
      </c>
      <c r="R34" s="35">
        <f t="shared" si="14"/>
        <v>776.7</v>
      </c>
    </row>
    <row r="35" spans="1:29" ht="46.5" customHeight="1" x14ac:dyDescent="0.2">
      <c r="A35" s="13"/>
      <c r="B35" s="67" t="s">
        <v>7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29" t="s">
        <v>76</v>
      </c>
      <c r="O35" s="28">
        <v>100</v>
      </c>
      <c r="P35" s="35">
        <f>P36</f>
        <v>1000</v>
      </c>
      <c r="Q35" s="35">
        <f t="shared" ref="Q35:R35" si="15">Q36</f>
        <v>-253.3</v>
      </c>
      <c r="R35" s="35">
        <f t="shared" si="15"/>
        <v>746.7</v>
      </c>
    </row>
    <row r="36" spans="1:29" ht="24" customHeight="1" x14ac:dyDescent="0.2">
      <c r="A36" s="13"/>
      <c r="B36" s="67" t="s">
        <v>20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29" t="s">
        <v>76</v>
      </c>
      <c r="O36" s="28">
        <v>110</v>
      </c>
      <c r="P36" s="35">
        <v>1000</v>
      </c>
      <c r="Q36" s="47">
        <v>-253.3</v>
      </c>
      <c r="R36" s="48">
        <f>P36+Q36</f>
        <v>746.7</v>
      </c>
    </row>
    <row r="37" spans="1:29" s="6" customFormat="1" ht="20.45" customHeight="1" x14ac:dyDescent="0.2">
      <c r="A37" s="14"/>
      <c r="B37" s="67" t="s">
        <v>53</v>
      </c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29" t="s">
        <v>76</v>
      </c>
      <c r="O37" s="28">
        <v>200</v>
      </c>
      <c r="P37" s="35">
        <v>30</v>
      </c>
      <c r="Q37" s="47">
        <f>Q38</f>
        <v>0</v>
      </c>
      <c r="R37" s="47">
        <f>R38</f>
        <v>30</v>
      </c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</row>
    <row r="38" spans="1:29" ht="32.25" customHeight="1" x14ac:dyDescent="0.2">
      <c r="A38" s="13"/>
      <c r="B38" s="67" t="s">
        <v>10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29" t="s">
        <v>76</v>
      </c>
      <c r="O38" s="28">
        <v>240</v>
      </c>
      <c r="P38" s="35">
        <v>30</v>
      </c>
      <c r="Q38" s="47">
        <v>0</v>
      </c>
      <c r="R38" s="48">
        <f>P38+Q38</f>
        <v>30</v>
      </c>
    </row>
    <row r="39" spans="1:29" ht="38.25" customHeight="1" x14ac:dyDescent="0.2">
      <c r="A39" s="13"/>
      <c r="B39" s="72" t="s">
        <v>136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59" t="s">
        <v>122</v>
      </c>
      <c r="O39" s="27" t="s">
        <v>0</v>
      </c>
      <c r="P39" s="51">
        <f>P40+P51</f>
        <v>2777.7</v>
      </c>
      <c r="Q39" s="55">
        <f t="shared" ref="Q39:R39" si="16">Q40+Q51</f>
        <v>-0.8</v>
      </c>
      <c r="R39" s="51">
        <f t="shared" si="16"/>
        <v>2776.9</v>
      </c>
    </row>
    <row r="40" spans="1:29" ht="27.75" customHeight="1" x14ac:dyDescent="0.2">
      <c r="A40" s="13"/>
      <c r="B40" s="66" t="s">
        <v>77</v>
      </c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29" t="s">
        <v>78</v>
      </c>
      <c r="O40" s="29"/>
      <c r="P40" s="36">
        <f>P41</f>
        <v>2722.2</v>
      </c>
      <c r="Q40" s="54">
        <f t="shared" ref="Q40:R40" si="17">Q41</f>
        <v>-0.8</v>
      </c>
      <c r="R40" s="36">
        <f t="shared" si="17"/>
        <v>2721.4</v>
      </c>
    </row>
    <row r="41" spans="1:29" ht="34.5" customHeight="1" x14ac:dyDescent="0.2">
      <c r="A41" s="13"/>
      <c r="B41" s="65" t="s">
        <v>79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29" t="s">
        <v>80</v>
      </c>
      <c r="O41" s="29"/>
      <c r="P41" s="36">
        <v>2722.2</v>
      </c>
      <c r="Q41" s="54">
        <f>Q42+Q45+Q48</f>
        <v>-0.8</v>
      </c>
      <c r="R41" s="36">
        <f t="shared" ref="R41" si="18">R42+R45+R48</f>
        <v>2721.4</v>
      </c>
    </row>
    <row r="42" spans="1:29" ht="39" customHeight="1" x14ac:dyDescent="0.2">
      <c r="A42" s="13"/>
      <c r="B42" s="65" t="s">
        <v>81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29" t="s">
        <v>82</v>
      </c>
      <c r="O42" s="29"/>
      <c r="P42" s="36">
        <f>P43</f>
        <v>2000</v>
      </c>
      <c r="Q42" s="54">
        <f t="shared" ref="Q42:R42" si="19">Q43</f>
        <v>-0.8</v>
      </c>
      <c r="R42" s="36">
        <f t="shared" si="19"/>
        <v>1999.2</v>
      </c>
    </row>
    <row r="43" spans="1:29" ht="27" customHeight="1" x14ac:dyDescent="0.2">
      <c r="A43" s="13"/>
      <c r="B43" s="65" t="s">
        <v>53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29" t="s">
        <v>82</v>
      </c>
      <c r="O43" s="29" t="s">
        <v>11</v>
      </c>
      <c r="P43" s="36">
        <f>P44</f>
        <v>2000</v>
      </c>
      <c r="Q43" s="54">
        <f t="shared" ref="Q43:R43" si="20">Q44</f>
        <v>-0.8</v>
      </c>
      <c r="R43" s="36">
        <f t="shared" si="20"/>
        <v>1999.2</v>
      </c>
    </row>
    <row r="44" spans="1:29" ht="27" customHeight="1" x14ac:dyDescent="0.2">
      <c r="A44" s="13"/>
      <c r="B44" s="65" t="s">
        <v>10</v>
      </c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29" t="s">
        <v>82</v>
      </c>
      <c r="O44" s="29" t="s">
        <v>9</v>
      </c>
      <c r="P44" s="36">
        <v>2000</v>
      </c>
      <c r="Q44" s="47">
        <v>-0.8</v>
      </c>
      <c r="R44" s="48">
        <f>P44+Q44</f>
        <v>1999.2</v>
      </c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s="12" customFormat="1" ht="50.25" customHeight="1" x14ac:dyDescent="0.2">
      <c r="A45" s="56"/>
      <c r="B45" s="65" t="s">
        <v>83</v>
      </c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29" t="s">
        <v>87</v>
      </c>
      <c r="O45" s="29"/>
      <c r="P45" s="36">
        <f>P46</f>
        <v>222.2</v>
      </c>
      <c r="Q45" s="54">
        <f t="shared" ref="Q45:R45" si="21">Q46</f>
        <v>-0.1</v>
      </c>
      <c r="R45" s="36">
        <f t="shared" si="21"/>
        <v>222.1</v>
      </c>
    </row>
    <row r="46" spans="1:29" ht="24.75" customHeight="1" x14ac:dyDescent="0.2">
      <c r="A46" s="13"/>
      <c r="B46" s="65" t="s">
        <v>53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29" t="s">
        <v>87</v>
      </c>
      <c r="O46" s="29" t="s">
        <v>11</v>
      </c>
      <c r="P46" s="36">
        <f>P47</f>
        <v>222.2</v>
      </c>
      <c r="Q46" s="54">
        <f>Q47</f>
        <v>-0.1</v>
      </c>
      <c r="R46" s="36">
        <f t="shared" ref="R46" si="22">R47</f>
        <v>222.1</v>
      </c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30.75" customHeight="1" x14ac:dyDescent="0.2">
      <c r="A47" s="13"/>
      <c r="B47" s="65" t="s">
        <v>10</v>
      </c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29" t="s">
        <v>87</v>
      </c>
      <c r="O47" s="29" t="s">
        <v>9</v>
      </c>
      <c r="P47" s="36">
        <v>222.2</v>
      </c>
      <c r="Q47" s="48">
        <v>-0.1</v>
      </c>
      <c r="R47" s="48">
        <f>P47+Q47</f>
        <v>222.1</v>
      </c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27.6" customHeight="1" x14ac:dyDescent="0.2">
      <c r="A48" s="13"/>
      <c r="B48" s="65" t="s">
        <v>36</v>
      </c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29" t="s">
        <v>159</v>
      </c>
      <c r="O48" s="29"/>
      <c r="P48" s="36">
        <f>P49</f>
        <v>500</v>
      </c>
      <c r="Q48" s="54">
        <f t="shared" ref="Q48:Q49" si="23">Q49</f>
        <v>0.1</v>
      </c>
      <c r="R48" s="36">
        <f t="shared" ref="R48:R49" si="24">R49</f>
        <v>500.1</v>
      </c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21.75" customHeight="1" x14ac:dyDescent="0.2">
      <c r="A49" s="13"/>
      <c r="B49" s="65" t="s">
        <v>53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29" t="s">
        <v>159</v>
      </c>
      <c r="O49" s="29" t="s">
        <v>11</v>
      </c>
      <c r="P49" s="36">
        <f>P50</f>
        <v>500</v>
      </c>
      <c r="Q49" s="54">
        <f t="shared" si="23"/>
        <v>0.1</v>
      </c>
      <c r="R49" s="36">
        <f t="shared" si="24"/>
        <v>500.1</v>
      </c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30" customHeight="1" x14ac:dyDescent="0.2">
      <c r="A50" s="13"/>
      <c r="B50" s="65" t="s">
        <v>10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29" t="s">
        <v>159</v>
      </c>
      <c r="O50" s="29" t="s">
        <v>9</v>
      </c>
      <c r="P50" s="36">
        <v>500</v>
      </c>
      <c r="Q50" s="48">
        <v>0.1</v>
      </c>
      <c r="R50" s="48">
        <f>P50+Q50</f>
        <v>500.1</v>
      </c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21.75" customHeight="1" x14ac:dyDescent="0.2">
      <c r="A51" s="13"/>
      <c r="B51" s="66" t="s">
        <v>34</v>
      </c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29" t="s">
        <v>84</v>
      </c>
      <c r="O51" s="29"/>
      <c r="P51" s="36">
        <f>P52</f>
        <v>55.5</v>
      </c>
      <c r="Q51" s="36">
        <f t="shared" ref="Q51:R51" si="25">Q52</f>
        <v>0</v>
      </c>
      <c r="R51" s="36">
        <f t="shared" si="25"/>
        <v>55.5</v>
      </c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24.75" customHeight="1" x14ac:dyDescent="0.2">
      <c r="A52" s="13"/>
      <c r="B52" s="65" t="s">
        <v>35</v>
      </c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29" t="s">
        <v>85</v>
      </c>
      <c r="O52" s="29"/>
      <c r="P52" s="36">
        <f>P53</f>
        <v>55.5</v>
      </c>
      <c r="Q52" s="36">
        <f t="shared" ref="Q52:R52" si="26">Q53</f>
        <v>0</v>
      </c>
      <c r="R52" s="36">
        <f t="shared" si="26"/>
        <v>55.5</v>
      </c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27.6" customHeight="1" x14ac:dyDescent="0.2">
      <c r="A53" s="13"/>
      <c r="B53" s="65" t="s">
        <v>36</v>
      </c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29" t="s">
        <v>86</v>
      </c>
      <c r="O53" s="29"/>
      <c r="P53" s="36">
        <f>P54</f>
        <v>55.5</v>
      </c>
      <c r="Q53" s="36">
        <f t="shared" ref="Q53:R53" si="27">Q54</f>
        <v>0</v>
      </c>
      <c r="R53" s="36">
        <f t="shared" si="27"/>
        <v>55.5</v>
      </c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21.75" customHeight="1" x14ac:dyDescent="0.2">
      <c r="A54" s="13"/>
      <c r="B54" s="65" t="s">
        <v>53</v>
      </c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29" t="s">
        <v>86</v>
      </c>
      <c r="O54" s="29" t="s">
        <v>11</v>
      </c>
      <c r="P54" s="36">
        <f>P55</f>
        <v>55.5</v>
      </c>
      <c r="Q54" s="36">
        <f t="shared" ref="Q54:R54" si="28">Q55</f>
        <v>0</v>
      </c>
      <c r="R54" s="36">
        <f t="shared" si="28"/>
        <v>55.5</v>
      </c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28.5" customHeight="1" x14ac:dyDescent="0.2">
      <c r="A55" s="13"/>
      <c r="B55" s="65" t="s">
        <v>10</v>
      </c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29" t="s">
        <v>86</v>
      </c>
      <c r="O55" s="29" t="s">
        <v>9</v>
      </c>
      <c r="P55" s="36">
        <v>55.5</v>
      </c>
      <c r="Q55" s="48">
        <v>0</v>
      </c>
      <c r="R55" s="48">
        <f>P55+Q55</f>
        <v>55.5</v>
      </c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37.5" customHeight="1" x14ac:dyDescent="0.2">
      <c r="A56" s="13"/>
      <c r="B56" s="72" t="s">
        <v>137</v>
      </c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59" t="s">
        <v>88</v>
      </c>
      <c r="O56" s="27" t="s">
        <v>0</v>
      </c>
      <c r="P56" s="34">
        <f>P57+P73+P78</f>
        <v>73.7</v>
      </c>
      <c r="Q56" s="34">
        <f t="shared" ref="Q56:R56" si="29">Q57+Q73+Q78</f>
        <v>0</v>
      </c>
      <c r="R56" s="34">
        <f t="shared" si="29"/>
        <v>73.7</v>
      </c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21.75" customHeight="1" x14ac:dyDescent="0.2">
      <c r="A57" s="13"/>
      <c r="B57" s="66" t="s">
        <v>22</v>
      </c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29" t="s">
        <v>89</v>
      </c>
      <c r="O57" s="28" t="s">
        <v>0</v>
      </c>
      <c r="P57" s="35">
        <f>P58+P62</f>
        <v>65</v>
      </c>
      <c r="Q57" s="35">
        <f t="shared" ref="Q57:R57" si="30">Q58+Q62</f>
        <v>0</v>
      </c>
      <c r="R57" s="35">
        <f t="shared" si="30"/>
        <v>65</v>
      </c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25.5" customHeight="1" x14ac:dyDescent="0.2">
      <c r="A58" s="13"/>
      <c r="B58" s="66" t="s">
        <v>37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29" t="s">
        <v>90</v>
      </c>
      <c r="O58" s="28" t="s">
        <v>0</v>
      </c>
      <c r="P58" s="35">
        <f>P59</f>
        <v>34</v>
      </c>
      <c r="Q58" s="35">
        <f t="shared" ref="Q58:R58" si="31">Q59</f>
        <v>0</v>
      </c>
      <c r="R58" s="35">
        <f t="shared" si="31"/>
        <v>34</v>
      </c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80.25" customHeight="1" x14ac:dyDescent="0.2">
      <c r="A59" s="13"/>
      <c r="B59" s="65" t="s">
        <v>38</v>
      </c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29" t="s">
        <v>91</v>
      </c>
      <c r="O59" s="28"/>
      <c r="P59" s="35">
        <f>P60</f>
        <v>34</v>
      </c>
      <c r="Q59" s="35">
        <f t="shared" ref="Q59:R59" si="32">Q60</f>
        <v>0</v>
      </c>
      <c r="R59" s="35">
        <f t="shared" si="32"/>
        <v>34</v>
      </c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30" customHeight="1" x14ac:dyDescent="0.2">
      <c r="A60" s="13"/>
      <c r="B60" s="65" t="s">
        <v>53</v>
      </c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29" t="s">
        <v>91</v>
      </c>
      <c r="O60" s="28" t="s">
        <v>11</v>
      </c>
      <c r="P60" s="35">
        <f>P61</f>
        <v>34</v>
      </c>
      <c r="Q60" s="35">
        <f t="shared" ref="Q60:R60" si="33">Q61</f>
        <v>0</v>
      </c>
      <c r="R60" s="35">
        <f t="shared" si="33"/>
        <v>34</v>
      </c>
    </row>
    <row r="61" spans="1:29" ht="31.9" customHeight="1" x14ac:dyDescent="0.2">
      <c r="A61" s="13"/>
      <c r="B61" s="65" t="s">
        <v>10</v>
      </c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29" t="s">
        <v>91</v>
      </c>
      <c r="O61" s="28" t="s">
        <v>9</v>
      </c>
      <c r="P61" s="35">
        <v>34</v>
      </c>
      <c r="Q61" s="48">
        <v>0</v>
      </c>
      <c r="R61" s="48">
        <f>P61+Q61</f>
        <v>34</v>
      </c>
    </row>
    <row r="62" spans="1:29" ht="23.45" customHeight="1" x14ac:dyDescent="0.2">
      <c r="A62" s="13"/>
      <c r="B62" s="65" t="s">
        <v>39</v>
      </c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29" t="s">
        <v>92</v>
      </c>
      <c r="O62" s="28"/>
      <c r="P62" s="35">
        <f>P63+P68+P66+P71</f>
        <v>31</v>
      </c>
      <c r="Q62" s="35">
        <f t="shared" ref="Q62:R62" si="34">Q63+Q68+Q66+Q71</f>
        <v>0</v>
      </c>
      <c r="R62" s="35">
        <f t="shared" si="34"/>
        <v>31</v>
      </c>
    </row>
    <row r="63" spans="1:29" ht="19.899999999999999" customHeight="1" x14ac:dyDescent="0.2">
      <c r="A63" s="13"/>
      <c r="B63" s="65" t="s">
        <v>54</v>
      </c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29" t="s">
        <v>93</v>
      </c>
      <c r="O63" s="28"/>
      <c r="P63" s="35">
        <f>P64</f>
        <v>20.8</v>
      </c>
      <c r="Q63" s="35">
        <f t="shared" ref="Q63:R63" si="35">Q64</f>
        <v>0</v>
      </c>
      <c r="R63" s="35">
        <f t="shared" si="35"/>
        <v>20.8</v>
      </c>
    </row>
    <row r="64" spans="1:29" ht="44.25" customHeight="1" x14ac:dyDescent="0.2">
      <c r="A64" s="13"/>
      <c r="B64" s="65" t="s">
        <v>7</v>
      </c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29" t="s">
        <v>93</v>
      </c>
      <c r="O64" s="28">
        <v>100</v>
      </c>
      <c r="P64" s="35">
        <f>P65</f>
        <v>20.8</v>
      </c>
      <c r="Q64" s="35">
        <f t="shared" ref="Q64:R64" si="36">Q65</f>
        <v>0</v>
      </c>
      <c r="R64" s="35">
        <f t="shared" si="36"/>
        <v>20.8</v>
      </c>
    </row>
    <row r="65" spans="1:29" ht="24" customHeight="1" x14ac:dyDescent="0.2">
      <c r="A65" s="13"/>
      <c r="B65" s="65" t="s">
        <v>5</v>
      </c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29" t="s">
        <v>93</v>
      </c>
      <c r="O65" s="28">
        <v>120</v>
      </c>
      <c r="P65" s="35">
        <v>20.8</v>
      </c>
      <c r="Q65" s="47">
        <v>0</v>
      </c>
      <c r="R65" s="48">
        <f>P65+Q65</f>
        <v>20.8</v>
      </c>
    </row>
    <row r="66" spans="1:29" ht="20.45" customHeight="1" x14ac:dyDescent="0.2">
      <c r="A66" s="13"/>
      <c r="B66" s="65" t="s">
        <v>53</v>
      </c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29" t="s">
        <v>93</v>
      </c>
      <c r="O66" s="28">
        <v>200</v>
      </c>
      <c r="P66" s="35">
        <f>P67</f>
        <v>4</v>
      </c>
      <c r="Q66" s="35">
        <f t="shared" ref="Q66:R66" si="37">Q67</f>
        <v>0</v>
      </c>
      <c r="R66" s="35">
        <f t="shared" si="37"/>
        <v>4</v>
      </c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31.15" customHeight="1" x14ac:dyDescent="0.2">
      <c r="A67" s="13"/>
      <c r="B67" s="67" t="s">
        <v>10</v>
      </c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29" t="s">
        <v>93</v>
      </c>
      <c r="O67" s="28">
        <v>240</v>
      </c>
      <c r="P67" s="35">
        <v>4</v>
      </c>
      <c r="Q67" s="48">
        <v>0</v>
      </c>
      <c r="R67" s="48">
        <f>P67+Q67</f>
        <v>4</v>
      </c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29.25" customHeight="1" x14ac:dyDescent="0.2">
      <c r="A68" s="13"/>
      <c r="B68" s="65" t="s">
        <v>55</v>
      </c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29" t="s">
        <v>94</v>
      </c>
      <c r="O68" s="28"/>
      <c r="P68" s="35">
        <f>P69</f>
        <v>3.9</v>
      </c>
      <c r="Q68" s="35">
        <f t="shared" ref="Q68:R68" si="38">Q69</f>
        <v>0</v>
      </c>
      <c r="R68" s="35">
        <f t="shared" si="38"/>
        <v>3.9</v>
      </c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40.5" customHeight="1" x14ac:dyDescent="0.2">
      <c r="A69" s="13"/>
      <c r="B69" s="65" t="s">
        <v>7</v>
      </c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29" t="s">
        <v>94</v>
      </c>
      <c r="O69" s="28">
        <v>100</v>
      </c>
      <c r="P69" s="35">
        <f>P70</f>
        <v>3.9</v>
      </c>
      <c r="Q69" s="35">
        <f t="shared" ref="Q69:R69" si="39">Q70</f>
        <v>0</v>
      </c>
      <c r="R69" s="35">
        <f t="shared" si="39"/>
        <v>3.9</v>
      </c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9.149999999999999" customHeight="1" x14ac:dyDescent="0.2">
      <c r="A70" s="13"/>
      <c r="B70" s="65" t="s">
        <v>5</v>
      </c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29" t="s">
        <v>94</v>
      </c>
      <c r="O70" s="28">
        <v>120</v>
      </c>
      <c r="P70" s="35">
        <v>3.9</v>
      </c>
      <c r="Q70" s="47">
        <v>0</v>
      </c>
      <c r="R70" s="48">
        <f>P70+Q70</f>
        <v>3.9</v>
      </c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24.75" customHeight="1" x14ac:dyDescent="0.2">
      <c r="A71" s="13"/>
      <c r="B71" s="65" t="s">
        <v>53</v>
      </c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29" t="s">
        <v>94</v>
      </c>
      <c r="O71" s="28">
        <v>200</v>
      </c>
      <c r="P71" s="35">
        <f>P72</f>
        <v>2.2999999999999998</v>
      </c>
      <c r="Q71" s="35">
        <f t="shared" ref="Q71:R71" si="40">Q72</f>
        <v>0</v>
      </c>
      <c r="R71" s="35">
        <f t="shared" si="40"/>
        <v>2.2999999999999998</v>
      </c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30" customHeight="1" x14ac:dyDescent="0.2">
      <c r="A72" s="13"/>
      <c r="B72" s="67" t="s">
        <v>10</v>
      </c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29" t="s">
        <v>94</v>
      </c>
      <c r="O72" s="28">
        <v>240</v>
      </c>
      <c r="P72" s="35">
        <v>2.2999999999999998</v>
      </c>
      <c r="Q72" s="48">
        <v>0</v>
      </c>
      <c r="R72" s="48">
        <f>P72+Q72</f>
        <v>2.2999999999999998</v>
      </c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31.5" customHeight="1" x14ac:dyDescent="0.2">
      <c r="A73" s="13"/>
      <c r="B73" s="65" t="s">
        <v>123</v>
      </c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29" t="s">
        <v>124</v>
      </c>
      <c r="O73" s="37"/>
      <c r="P73" s="35">
        <f t="shared" ref="P73:R76" si="41">P74</f>
        <v>3.7</v>
      </c>
      <c r="Q73" s="35">
        <f t="shared" si="41"/>
        <v>0</v>
      </c>
      <c r="R73" s="35">
        <f t="shared" si="41"/>
        <v>3.7</v>
      </c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23.45" customHeight="1" x14ac:dyDescent="0.2">
      <c r="A74" s="13"/>
      <c r="B74" s="65" t="s">
        <v>125</v>
      </c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29" t="s">
        <v>126</v>
      </c>
      <c r="O74" s="37"/>
      <c r="P74" s="35">
        <f t="shared" si="41"/>
        <v>3.7</v>
      </c>
      <c r="Q74" s="35">
        <f t="shared" si="41"/>
        <v>0</v>
      </c>
      <c r="R74" s="35">
        <f t="shared" si="41"/>
        <v>3.7</v>
      </c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26.25" customHeight="1" x14ac:dyDescent="0.2">
      <c r="A75" s="13"/>
      <c r="B75" s="65" t="s">
        <v>36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29" t="s">
        <v>127</v>
      </c>
      <c r="O75" s="37"/>
      <c r="P75" s="35">
        <f t="shared" si="41"/>
        <v>3.7</v>
      </c>
      <c r="Q75" s="35">
        <f t="shared" si="41"/>
        <v>0</v>
      </c>
      <c r="R75" s="35">
        <f t="shared" si="41"/>
        <v>3.7</v>
      </c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s="7" customFormat="1" ht="21.75" customHeight="1" x14ac:dyDescent="0.2">
      <c r="A76" s="13"/>
      <c r="B76" s="67" t="s">
        <v>53</v>
      </c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29" t="s">
        <v>127</v>
      </c>
      <c r="O76" s="37">
        <v>200</v>
      </c>
      <c r="P76" s="35">
        <f t="shared" si="41"/>
        <v>3.7</v>
      </c>
      <c r="Q76" s="35">
        <f t="shared" si="41"/>
        <v>0</v>
      </c>
      <c r="R76" s="35">
        <f t="shared" si="41"/>
        <v>3.7</v>
      </c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</row>
    <row r="77" spans="1:29" ht="30.75" customHeight="1" x14ac:dyDescent="0.2">
      <c r="A77" s="13"/>
      <c r="B77" s="67" t="s">
        <v>10</v>
      </c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29" t="s">
        <v>127</v>
      </c>
      <c r="O77" s="37">
        <v>240</v>
      </c>
      <c r="P77" s="35">
        <v>3.7</v>
      </c>
      <c r="Q77" s="47">
        <v>0</v>
      </c>
      <c r="R77" s="48">
        <f>P77+Q77</f>
        <v>3.7</v>
      </c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</row>
    <row r="78" spans="1:29" ht="24.6" customHeight="1" x14ac:dyDescent="0.2">
      <c r="A78" s="13"/>
      <c r="B78" s="65" t="s">
        <v>128</v>
      </c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29" t="s">
        <v>129</v>
      </c>
      <c r="O78" s="37"/>
      <c r="P78" s="35">
        <f t="shared" ref="P78:R81" si="42">P79</f>
        <v>5</v>
      </c>
      <c r="Q78" s="35">
        <f t="shared" si="42"/>
        <v>0</v>
      </c>
      <c r="R78" s="35">
        <f t="shared" si="42"/>
        <v>5</v>
      </c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</row>
    <row r="79" spans="1:29" ht="47.25" customHeight="1" x14ac:dyDescent="0.2">
      <c r="A79" s="13"/>
      <c r="B79" s="65" t="s">
        <v>130</v>
      </c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29" t="s">
        <v>131</v>
      </c>
      <c r="O79" s="37"/>
      <c r="P79" s="35">
        <f t="shared" si="42"/>
        <v>5</v>
      </c>
      <c r="Q79" s="35">
        <f t="shared" si="42"/>
        <v>0</v>
      </c>
      <c r="R79" s="35">
        <f t="shared" si="42"/>
        <v>5</v>
      </c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</row>
    <row r="80" spans="1:29" ht="28.5" customHeight="1" x14ac:dyDescent="0.2">
      <c r="A80" s="13"/>
      <c r="B80" s="65" t="s">
        <v>36</v>
      </c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29" t="s">
        <v>132</v>
      </c>
      <c r="O80" s="37"/>
      <c r="P80" s="35">
        <f t="shared" si="42"/>
        <v>5</v>
      </c>
      <c r="Q80" s="35">
        <f t="shared" si="42"/>
        <v>0</v>
      </c>
      <c r="R80" s="35">
        <f t="shared" si="42"/>
        <v>5</v>
      </c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</row>
    <row r="81" spans="1:29" ht="30" customHeight="1" x14ac:dyDescent="0.2">
      <c r="A81" s="13"/>
      <c r="B81" s="67" t="s">
        <v>53</v>
      </c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29" t="s">
        <v>132</v>
      </c>
      <c r="O81" s="37">
        <v>200</v>
      </c>
      <c r="P81" s="35">
        <f t="shared" si="42"/>
        <v>5</v>
      </c>
      <c r="Q81" s="35">
        <f t="shared" si="42"/>
        <v>0</v>
      </c>
      <c r="R81" s="35">
        <f t="shared" si="42"/>
        <v>5</v>
      </c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</row>
    <row r="82" spans="1:29" ht="25.5" customHeight="1" x14ac:dyDescent="0.2">
      <c r="A82" s="13"/>
      <c r="B82" s="67" t="s">
        <v>10</v>
      </c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29" t="s">
        <v>132</v>
      </c>
      <c r="O82" s="37">
        <v>240</v>
      </c>
      <c r="P82" s="35">
        <v>5</v>
      </c>
      <c r="Q82" s="48">
        <v>0</v>
      </c>
      <c r="R82" s="48">
        <f>P82+Q82</f>
        <v>5</v>
      </c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</row>
    <row r="83" spans="1:29" ht="39" customHeight="1" x14ac:dyDescent="0.2">
      <c r="A83" s="13"/>
      <c r="B83" s="72" t="s">
        <v>149</v>
      </c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59" t="s">
        <v>150</v>
      </c>
      <c r="O83" s="27" t="s">
        <v>0</v>
      </c>
      <c r="P83" s="34">
        <f>P84</f>
        <v>349.7</v>
      </c>
      <c r="Q83" s="34">
        <f t="shared" ref="Q83:Q85" si="43">Q84</f>
        <v>0</v>
      </c>
      <c r="R83" s="34">
        <f t="shared" ref="R83:R85" si="44">R84</f>
        <v>349.7</v>
      </c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</row>
    <row r="84" spans="1:29" ht="32.25" customHeight="1" x14ac:dyDescent="0.2">
      <c r="A84" s="13"/>
      <c r="B84" s="66" t="s">
        <v>151</v>
      </c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29" t="s">
        <v>152</v>
      </c>
      <c r="O84" s="28" t="s">
        <v>0</v>
      </c>
      <c r="P84" s="35">
        <f>P85</f>
        <v>349.7</v>
      </c>
      <c r="Q84" s="35">
        <f t="shared" si="43"/>
        <v>0</v>
      </c>
      <c r="R84" s="35">
        <f t="shared" si="44"/>
        <v>349.7</v>
      </c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</row>
    <row r="85" spans="1:29" ht="30" customHeight="1" x14ac:dyDescent="0.2">
      <c r="A85" s="13"/>
      <c r="B85" s="66" t="s">
        <v>153</v>
      </c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29" t="s">
        <v>154</v>
      </c>
      <c r="O85" s="28" t="s">
        <v>0</v>
      </c>
      <c r="P85" s="35">
        <f>P86</f>
        <v>349.7</v>
      </c>
      <c r="Q85" s="35">
        <f t="shared" si="43"/>
        <v>0</v>
      </c>
      <c r="R85" s="35">
        <f t="shared" si="44"/>
        <v>349.7</v>
      </c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</row>
    <row r="86" spans="1:29" ht="27" customHeight="1" x14ac:dyDescent="0.2">
      <c r="A86" s="13"/>
      <c r="B86" s="65" t="s">
        <v>36</v>
      </c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29" t="s">
        <v>155</v>
      </c>
      <c r="O86" s="28"/>
      <c r="P86" s="35">
        <f>P87</f>
        <v>349.7</v>
      </c>
      <c r="Q86" s="35">
        <f t="shared" ref="Q86:Q87" si="45">Q87</f>
        <v>0</v>
      </c>
      <c r="R86" s="35">
        <f t="shared" ref="R86:R87" si="46">R87</f>
        <v>349.7</v>
      </c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</row>
    <row r="87" spans="1:29" ht="21.75" customHeight="1" x14ac:dyDescent="0.2">
      <c r="A87" s="13"/>
      <c r="B87" s="65" t="s">
        <v>53</v>
      </c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29" t="s">
        <v>155</v>
      </c>
      <c r="O87" s="28" t="s">
        <v>11</v>
      </c>
      <c r="P87" s="35">
        <f>P88</f>
        <v>349.7</v>
      </c>
      <c r="Q87" s="35">
        <f t="shared" si="45"/>
        <v>0</v>
      </c>
      <c r="R87" s="35">
        <f t="shared" si="46"/>
        <v>349.7</v>
      </c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</row>
    <row r="88" spans="1:29" ht="21.75" customHeight="1" x14ac:dyDescent="0.2">
      <c r="A88" s="13"/>
      <c r="B88" s="65" t="s">
        <v>10</v>
      </c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29" t="s">
        <v>155</v>
      </c>
      <c r="O88" s="28" t="s">
        <v>9</v>
      </c>
      <c r="P88" s="35">
        <v>349.7</v>
      </c>
      <c r="Q88" s="47">
        <v>0</v>
      </c>
      <c r="R88" s="49">
        <f>P88+Q88</f>
        <v>349.7</v>
      </c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</row>
    <row r="89" spans="1:29" ht="21.75" customHeight="1" x14ac:dyDescent="0.2">
      <c r="A89" s="13"/>
      <c r="B89" s="72" t="s">
        <v>138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59" t="s">
        <v>95</v>
      </c>
      <c r="O89" s="27" t="s">
        <v>0</v>
      </c>
      <c r="P89" s="34">
        <f>P90</f>
        <v>1040</v>
      </c>
      <c r="Q89" s="34">
        <f t="shared" ref="Q89:R90" si="47">Q90</f>
        <v>0</v>
      </c>
      <c r="R89" s="34">
        <f t="shared" si="47"/>
        <v>1040</v>
      </c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</row>
    <row r="90" spans="1:29" ht="29.25" customHeight="1" x14ac:dyDescent="0.2">
      <c r="A90" s="13"/>
      <c r="B90" s="66" t="s">
        <v>48</v>
      </c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29" t="s">
        <v>96</v>
      </c>
      <c r="O90" s="28" t="s">
        <v>0</v>
      </c>
      <c r="P90" s="35">
        <f>P91</f>
        <v>1040</v>
      </c>
      <c r="Q90" s="35">
        <f t="shared" si="47"/>
        <v>0</v>
      </c>
      <c r="R90" s="35">
        <f t="shared" si="47"/>
        <v>1040</v>
      </c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</row>
    <row r="91" spans="1:29" ht="30.75" customHeight="1" x14ac:dyDescent="0.2">
      <c r="A91" s="13"/>
      <c r="B91" s="66" t="s">
        <v>49</v>
      </c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29" t="s">
        <v>97</v>
      </c>
      <c r="O91" s="28" t="s">
        <v>0</v>
      </c>
      <c r="P91" s="35">
        <f>P92+P95</f>
        <v>1040</v>
      </c>
      <c r="Q91" s="35">
        <f t="shared" ref="Q91:R91" si="48">Q92+Q95</f>
        <v>0</v>
      </c>
      <c r="R91" s="35">
        <f t="shared" si="48"/>
        <v>1040</v>
      </c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</row>
    <row r="92" spans="1:29" ht="30" customHeight="1" x14ac:dyDescent="0.2">
      <c r="A92" s="13"/>
      <c r="B92" s="65" t="s">
        <v>36</v>
      </c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29" t="s">
        <v>98</v>
      </c>
      <c r="O92" s="28"/>
      <c r="P92" s="35">
        <f>P93</f>
        <v>430</v>
      </c>
      <c r="Q92" s="35">
        <f t="shared" ref="Q92:R92" si="49">Q93</f>
        <v>0</v>
      </c>
      <c r="R92" s="35">
        <f t="shared" si="49"/>
        <v>430</v>
      </c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</row>
    <row r="93" spans="1:29" ht="21.75" customHeight="1" x14ac:dyDescent="0.2">
      <c r="A93" s="13"/>
      <c r="B93" s="65" t="s">
        <v>53</v>
      </c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29" t="s">
        <v>98</v>
      </c>
      <c r="O93" s="28" t="s">
        <v>11</v>
      </c>
      <c r="P93" s="35">
        <f>P94</f>
        <v>430</v>
      </c>
      <c r="Q93" s="35">
        <f t="shared" ref="Q93:R93" si="50">Q94</f>
        <v>0</v>
      </c>
      <c r="R93" s="35">
        <f t="shared" si="50"/>
        <v>430</v>
      </c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</row>
    <row r="94" spans="1:29" ht="30" customHeight="1" x14ac:dyDescent="0.2">
      <c r="A94" s="13"/>
      <c r="B94" s="65" t="s">
        <v>10</v>
      </c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29" t="s">
        <v>98</v>
      </c>
      <c r="O94" s="28" t="s">
        <v>9</v>
      </c>
      <c r="P94" s="35">
        <v>430</v>
      </c>
      <c r="Q94" s="47">
        <v>0</v>
      </c>
      <c r="R94" s="49">
        <f>P94+Q94</f>
        <v>430</v>
      </c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</row>
    <row r="95" spans="1:29" ht="21.75" customHeight="1" x14ac:dyDescent="0.2">
      <c r="A95" s="13"/>
      <c r="B95" s="66" t="s">
        <v>21</v>
      </c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29" t="s">
        <v>99</v>
      </c>
      <c r="O95" s="28" t="s">
        <v>0</v>
      </c>
      <c r="P95" s="35">
        <f>P96</f>
        <v>610</v>
      </c>
      <c r="Q95" s="35">
        <f t="shared" ref="Q95:R95" si="51">Q96</f>
        <v>0</v>
      </c>
      <c r="R95" s="35">
        <f t="shared" si="51"/>
        <v>610</v>
      </c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</row>
    <row r="96" spans="1:29" ht="21.75" customHeight="1" x14ac:dyDescent="0.2">
      <c r="A96" s="13"/>
      <c r="B96" s="65" t="s">
        <v>53</v>
      </c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29" t="s">
        <v>99</v>
      </c>
      <c r="O96" s="28" t="s">
        <v>11</v>
      </c>
      <c r="P96" s="35">
        <f>P97</f>
        <v>610</v>
      </c>
      <c r="Q96" s="35">
        <f t="shared" ref="Q96:R96" si="52">Q97</f>
        <v>0</v>
      </c>
      <c r="R96" s="35">
        <f t="shared" si="52"/>
        <v>610</v>
      </c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</row>
    <row r="97" spans="1:29" ht="28.5" customHeight="1" x14ac:dyDescent="0.2">
      <c r="A97" s="13"/>
      <c r="B97" s="65" t="s">
        <v>10</v>
      </c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29" t="s">
        <v>99</v>
      </c>
      <c r="O97" s="28" t="s">
        <v>9</v>
      </c>
      <c r="P97" s="35">
        <v>610</v>
      </c>
      <c r="Q97" s="47">
        <v>0</v>
      </c>
      <c r="R97" s="49">
        <f>P97+Q97</f>
        <v>610</v>
      </c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</row>
    <row r="98" spans="1:29" s="6" customFormat="1" ht="31.5" customHeight="1" x14ac:dyDescent="0.2">
      <c r="A98" s="14"/>
      <c r="B98" s="74" t="s">
        <v>139</v>
      </c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59" t="s">
        <v>100</v>
      </c>
      <c r="O98" s="27"/>
      <c r="P98" s="34">
        <f>P99</f>
        <v>13187.9</v>
      </c>
      <c r="Q98" s="34">
        <f t="shared" ref="Q98:R99" si="53">Q99</f>
        <v>0</v>
      </c>
      <c r="R98" s="34">
        <f t="shared" si="53"/>
        <v>13187.9</v>
      </c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</row>
    <row r="99" spans="1:29" ht="21.75" customHeight="1" x14ac:dyDescent="0.2">
      <c r="A99" s="13"/>
      <c r="B99" s="67" t="s">
        <v>57</v>
      </c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29" t="s">
        <v>101</v>
      </c>
      <c r="O99" s="28"/>
      <c r="P99" s="35">
        <f>P100</f>
        <v>13187.9</v>
      </c>
      <c r="Q99" s="35">
        <f t="shared" si="53"/>
        <v>0</v>
      </c>
      <c r="R99" s="35">
        <f t="shared" si="53"/>
        <v>13187.9</v>
      </c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</row>
    <row r="100" spans="1:29" ht="29.25" customHeight="1" x14ac:dyDescent="0.2">
      <c r="A100" s="13"/>
      <c r="B100" s="67" t="s">
        <v>58</v>
      </c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29" t="s">
        <v>162</v>
      </c>
      <c r="O100" s="28"/>
      <c r="P100" s="35">
        <f>P101+P104</f>
        <v>13187.9</v>
      </c>
      <c r="Q100" s="35">
        <f>Q101+Q104</f>
        <v>0</v>
      </c>
      <c r="R100" s="35">
        <f>R101+R104</f>
        <v>13187.9</v>
      </c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</row>
    <row r="101" spans="1:29" ht="26.25" customHeight="1" x14ac:dyDescent="0.2">
      <c r="A101" s="13"/>
      <c r="B101" s="67" t="s">
        <v>36</v>
      </c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29" t="s">
        <v>163</v>
      </c>
      <c r="O101" s="28"/>
      <c r="P101" s="35">
        <f>P102</f>
        <v>12785.6</v>
      </c>
      <c r="Q101" s="35">
        <f t="shared" ref="Q101:R101" si="54">Q102</f>
        <v>0</v>
      </c>
      <c r="R101" s="35">
        <f t="shared" si="54"/>
        <v>12785.6</v>
      </c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</row>
    <row r="102" spans="1:29" ht="30" customHeight="1" x14ac:dyDescent="0.2">
      <c r="A102" s="13"/>
      <c r="B102" s="67" t="s">
        <v>53</v>
      </c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29" t="s">
        <v>163</v>
      </c>
      <c r="O102" s="28">
        <v>200</v>
      </c>
      <c r="P102" s="35">
        <f>P103</f>
        <v>12785.6</v>
      </c>
      <c r="Q102" s="35">
        <f t="shared" ref="Q102:R102" si="55">Q103</f>
        <v>0</v>
      </c>
      <c r="R102" s="35">
        <f t="shared" si="55"/>
        <v>12785.6</v>
      </c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</row>
    <row r="103" spans="1:29" ht="30" customHeight="1" x14ac:dyDescent="0.2">
      <c r="A103" s="13"/>
      <c r="B103" s="67" t="s">
        <v>10</v>
      </c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29" t="s">
        <v>163</v>
      </c>
      <c r="O103" s="28">
        <v>240</v>
      </c>
      <c r="P103" s="35">
        <v>12785.6</v>
      </c>
      <c r="Q103" s="47">
        <v>0</v>
      </c>
      <c r="R103" s="49">
        <f>P103+Q103</f>
        <v>12785.6</v>
      </c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</row>
    <row r="104" spans="1:29" ht="26.25" customHeight="1" x14ac:dyDescent="0.2">
      <c r="A104" s="13"/>
      <c r="B104" s="67" t="s">
        <v>164</v>
      </c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29" t="s">
        <v>165</v>
      </c>
      <c r="O104" s="28"/>
      <c r="P104" s="35">
        <f>P105</f>
        <v>402.3</v>
      </c>
      <c r="Q104" s="35">
        <f t="shared" ref="Q104:R105" si="56">Q105</f>
        <v>0</v>
      </c>
      <c r="R104" s="35">
        <f t="shared" si="56"/>
        <v>402.3</v>
      </c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</row>
    <row r="105" spans="1:29" ht="30" customHeight="1" x14ac:dyDescent="0.2">
      <c r="A105" s="13"/>
      <c r="B105" s="67" t="s">
        <v>53</v>
      </c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29" t="s">
        <v>165</v>
      </c>
      <c r="O105" s="28">
        <v>200</v>
      </c>
      <c r="P105" s="35">
        <f>P106</f>
        <v>402.3</v>
      </c>
      <c r="Q105" s="35">
        <f t="shared" si="56"/>
        <v>0</v>
      </c>
      <c r="R105" s="35">
        <f t="shared" si="56"/>
        <v>402.3</v>
      </c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</row>
    <row r="106" spans="1:29" ht="30" customHeight="1" x14ac:dyDescent="0.2">
      <c r="A106" s="13"/>
      <c r="B106" s="67" t="s">
        <v>10</v>
      </c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29" t="s">
        <v>165</v>
      </c>
      <c r="O106" s="28">
        <v>240</v>
      </c>
      <c r="P106" s="35">
        <v>402.3</v>
      </c>
      <c r="Q106" s="47">
        <v>0</v>
      </c>
      <c r="R106" s="49">
        <f>P106+Q106</f>
        <v>402.3</v>
      </c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</row>
    <row r="107" spans="1:29" ht="32.25" customHeight="1" x14ac:dyDescent="0.2">
      <c r="A107" s="13"/>
      <c r="B107" s="75" t="s">
        <v>140</v>
      </c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59" t="s">
        <v>102</v>
      </c>
      <c r="O107" s="27"/>
      <c r="P107" s="34">
        <f>P112+P108+P116</f>
        <v>6703</v>
      </c>
      <c r="Q107" s="34">
        <f t="shared" ref="Q107:R107" si="57">Q112+Q108+Q116</f>
        <v>458.3</v>
      </c>
      <c r="R107" s="34">
        <f t="shared" si="57"/>
        <v>7161.3</v>
      </c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</row>
    <row r="108" spans="1:29" ht="32.25" customHeight="1" x14ac:dyDescent="0.2">
      <c r="A108" s="13"/>
      <c r="B108" s="70" t="s">
        <v>133</v>
      </c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29" t="s">
        <v>103</v>
      </c>
      <c r="O108" s="28"/>
      <c r="P108" s="35">
        <f>P109</f>
        <v>3610.7</v>
      </c>
      <c r="Q108" s="35">
        <f t="shared" ref="Q108:R108" si="58">Q109</f>
        <v>458.3</v>
      </c>
      <c r="R108" s="35">
        <f t="shared" si="58"/>
        <v>4069</v>
      </c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</row>
    <row r="109" spans="1:29" ht="32.25" customHeight="1" x14ac:dyDescent="0.2">
      <c r="A109" s="13"/>
      <c r="B109" s="70" t="s">
        <v>36</v>
      </c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29" t="s">
        <v>104</v>
      </c>
      <c r="O109" s="28"/>
      <c r="P109" s="35">
        <f>P111</f>
        <v>3610.7</v>
      </c>
      <c r="Q109" s="35">
        <f t="shared" ref="Q109:R109" si="59">Q111</f>
        <v>458.3</v>
      </c>
      <c r="R109" s="35">
        <f t="shared" si="59"/>
        <v>4069</v>
      </c>
    </row>
    <row r="110" spans="1:29" ht="21.75" customHeight="1" x14ac:dyDescent="0.2">
      <c r="A110" s="13"/>
      <c r="B110" s="70" t="s">
        <v>53</v>
      </c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29" t="s">
        <v>104</v>
      </c>
      <c r="O110" s="28">
        <v>200</v>
      </c>
      <c r="P110" s="35">
        <f>P111</f>
        <v>3610.7</v>
      </c>
      <c r="Q110" s="35">
        <f t="shared" ref="Q110:R110" si="60">Q111</f>
        <v>458.3</v>
      </c>
      <c r="R110" s="35">
        <f t="shared" si="60"/>
        <v>4069</v>
      </c>
    </row>
    <row r="111" spans="1:29" ht="32.450000000000003" customHeight="1" x14ac:dyDescent="0.2">
      <c r="A111" s="13"/>
      <c r="B111" s="70" t="s">
        <v>10</v>
      </c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29" t="s">
        <v>104</v>
      </c>
      <c r="O111" s="28">
        <v>240</v>
      </c>
      <c r="P111" s="35">
        <v>3610.7</v>
      </c>
      <c r="Q111" s="47">
        <v>458.3</v>
      </c>
      <c r="R111" s="49">
        <f>P111+Q111</f>
        <v>4069</v>
      </c>
    </row>
    <row r="112" spans="1:29" ht="27" customHeight="1" x14ac:dyDescent="0.2">
      <c r="A112" s="13"/>
      <c r="B112" s="70" t="s">
        <v>41</v>
      </c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29" t="s">
        <v>105</v>
      </c>
      <c r="O112" s="28"/>
      <c r="P112" s="35">
        <f>P113</f>
        <v>355</v>
      </c>
      <c r="Q112" s="35">
        <f t="shared" ref="Q112:R112" si="61">Q113</f>
        <v>0</v>
      </c>
      <c r="R112" s="35">
        <f t="shared" si="61"/>
        <v>355</v>
      </c>
    </row>
    <row r="113" spans="1:18" ht="28.9" customHeight="1" x14ac:dyDescent="0.2">
      <c r="A113" s="13"/>
      <c r="B113" s="70" t="s">
        <v>36</v>
      </c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29" t="s">
        <v>106</v>
      </c>
      <c r="O113" s="28"/>
      <c r="P113" s="35">
        <f>P114</f>
        <v>355</v>
      </c>
      <c r="Q113" s="35">
        <f t="shared" ref="Q113:R113" si="62">Q114</f>
        <v>0</v>
      </c>
      <c r="R113" s="35">
        <f t="shared" si="62"/>
        <v>355</v>
      </c>
    </row>
    <row r="114" spans="1:18" ht="21.75" customHeight="1" x14ac:dyDescent="0.2">
      <c r="A114" s="13"/>
      <c r="B114" s="70" t="s">
        <v>53</v>
      </c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29" t="s">
        <v>106</v>
      </c>
      <c r="O114" s="28">
        <v>200</v>
      </c>
      <c r="P114" s="35">
        <f>P115</f>
        <v>355</v>
      </c>
      <c r="Q114" s="35">
        <f t="shared" ref="Q114:R114" si="63">Q115</f>
        <v>0</v>
      </c>
      <c r="R114" s="35">
        <f t="shared" si="63"/>
        <v>355</v>
      </c>
    </row>
    <row r="115" spans="1:18" ht="30" customHeight="1" x14ac:dyDescent="0.2">
      <c r="A115" s="13"/>
      <c r="B115" s="70" t="s">
        <v>10</v>
      </c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29" t="s">
        <v>106</v>
      </c>
      <c r="O115" s="28">
        <v>240</v>
      </c>
      <c r="P115" s="35">
        <v>355</v>
      </c>
      <c r="Q115" s="47">
        <v>0</v>
      </c>
      <c r="R115" s="49">
        <f>P115+Q115</f>
        <v>355</v>
      </c>
    </row>
    <row r="116" spans="1:18" ht="21.75" customHeight="1" x14ac:dyDescent="0.2">
      <c r="A116" s="13"/>
      <c r="B116" s="70" t="s">
        <v>156</v>
      </c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29" t="s">
        <v>157</v>
      </c>
      <c r="O116" s="28"/>
      <c r="P116" s="35">
        <f>P117</f>
        <v>2737.3</v>
      </c>
      <c r="Q116" s="35">
        <f t="shared" ref="Q116:Q118" si="64">Q117</f>
        <v>0</v>
      </c>
      <c r="R116" s="35">
        <f t="shared" ref="R116:R118" si="65">R117</f>
        <v>2737.3</v>
      </c>
    </row>
    <row r="117" spans="1:18" ht="28.9" customHeight="1" x14ac:dyDescent="0.2">
      <c r="A117" s="13"/>
      <c r="B117" s="70" t="s">
        <v>36</v>
      </c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29" t="s">
        <v>158</v>
      </c>
      <c r="O117" s="28"/>
      <c r="P117" s="35">
        <f>P118</f>
        <v>2737.3</v>
      </c>
      <c r="Q117" s="35">
        <f t="shared" si="64"/>
        <v>0</v>
      </c>
      <c r="R117" s="35">
        <f t="shared" si="65"/>
        <v>2737.3</v>
      </c>
    </row>
    <row r="118" spans="1:18" ht="21.75" customHeight="1" x14ac:dyDescent="0.2">
      <c r="A118" s="13"/>
      <c r="B118" s="70" t="s">
        <v>53</v>
      </c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29" t="s">
        <v>158</v>
      </c>
      <c r="O118" s="28">
        <v>400</v>
      </c>
      <c r="P118" s="35">
        <f>P119</f>
        <v>2737.3</v>
      </c>
      <c r="Q118" s="35">
        <f t="shared" si="64"/>
        <v>0</v>
      </c>
      <c r="R118" s="35">
        <f t="shared" si="65"/>
        <v>2737.3</v>
      </c>
    </row>
    <row r="119" spans="1:18" ht="30" customHeight="1" x14ac:dyDescent="0.2">
      <c r="A119" s="13"/>
      <c r="B119" s="70" t="s">
        <v>10</v>
      </c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29" t="s">
        <v>158</v>
      </c>
      <c r="O119" s="28">
        <v>410</v>
      </c>
      <c r="P119" s="35">
        <v>2737.3</v>
      </c>
      <c r="Q119" s="47">
        <v>0</v>
      </c>
      <c r="R119" s="49">
        <f>P119+Q119</f>
        <v>2737.3</v>
      </c>
    </row>
    <row r="120" spans="1:18" ht="30" customHeight="1" x14ac:dyDescent="0.2">
      <c r="A120" s="13"/>
      <c r="B120" s="72" t="s">
        <v>141</v>
      </c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59" t="s">
        <v>107</v>
      </c>
      <c r="O120" s="27" t="s">
        <v>0</v>
      </c>
      <c r="P120" s="34">
        <f>P121</f>
        <v>29907.200000000001</v>
      </c>
      <c r="Q120" s="34">
        <f t="shared" ref="Q120:R120" si="66">Q121</f>
        <v>52.5</v>
      </c>
      <c r="R120" s="34">
        <f t="shared" si="66"/>
        <v>29959.7</v>
      </c>
    </row>
    <row r="121" spans="1:18" ht="24.6" customHeight="1" x14ac:dyDescent="0.2">
      <c r="A121" s="13"/>
      <c r="B121" s="66" t="s">
        <v>50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29" t="s">
        <v>108</v>
      </c>
      <c r="O121" s="28" t="s">
        <v>0</v>
      </c>
      <c r="P121" s="35">
        <f>P122+P149</f>
        <v>29907.200000000001</v>
      </c>
      <c r="Q121" s="35">
        <f t="shared" ref="Q121:R121" si="67">Q122+Q149</f>
        <v>52.5</v>
      </c>
      <c r="R121" s="35">
        <f t="shared" si="67"/>
        <v>29959.7</v>
      </c>
    </row>
    <row r="122" spans="1:18" ht="30" customHeight="1" x14ac:dyDescent="0.2">
      <c r="A122" s="13"/>
      <c r="B122" s="66" t="s">
        <v>51</v>
      </c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29" t="s">
        <v>109</v>
      </c>
      <c r="O122" s="28" t="s">
        <v>0</v>
      </c>
      <c r="P122" s="35">
        <f>P123+P126+P133+P138+P143+P146</f>
        <v>29857.200000000001</v>
      </c>
      <c r="Q122" s="35">
        <f>Q123+Q126+Q133+Q138+Q143+Q146</f>
        <v>52.5</v>
      </c>
      <c r="R122" s="35">
        <f t="shared" ref="R122" si="68">R123+R126+R133+R138+R143+R146</f>
        <v>29909.7</v>
      </c>
    </row>
    <row r="123" spans="1:18" ht="19.899999999999999" customHeight="1" x14ac:dyDescent="0.2">
      <c r="A123" s="13"/>
      <c r="B123" s="65" t="s">
        <v>42</v>
      </c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29" t="s">
        <v>110</v>
      </c>
      <c r="O123" s="28"/>
      <c r="P123" s="35">
        <f>P124</f>
        <v>2166.5</v>
      </c>
      <c r="Q123" s="35">
        <f t="shared" ref="Q123:R123" si="69">Q124</f>
        <v>13.9</v>
      </c>
      <c r="R123" s="35">
        <f t="shared" si="69"/>
        <v>2180.4</v>
      </c>
    </row>
    <row r="124" spans="1:18" ht="39.75" customHeight="1" x14ac:dyDescent="0.2">
      <c r="A124" s="13"/>
      <c r="B124" s="65" t="s">
        <v>7</v>
      </c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29" t="s">
        <v>110</v>
      </c>
      <c r="O124" s="28">
        <v>100</v>
      </c>
      <c r="P124" s="35">
        <f>P125</f>
        <v>2166.5</v>
      </c>
      <c r="Q124" s="35">
        <f t="shared" ref="Q124:R124" si="70">Q125</f>
        <v>13.9</v>
      </c>
      <c r="R124" s="35">
        <f t="shared" si="70"/>
        <v>2180.4</v>
      </c>
    </row>
    <row r="125" spans="1:18" ht="19.899999999999999" customHeight="1" x14ac:dyDescent="0.2">
      <c r="A125" s="13"/>
      <c r="B125" s="65" t="s">
        <v>5</v>
      </c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29" t="s">
        <v>110</v>
      </c>
      <c r="O125" s="28">
        <v>120</v>
      </c>
      <c r="P125" s="35">
        <v>2166.5</v>
      </c>
      <c r="Q125" s="47">
        <v>13.9</v>
      </c>
      <c r="R125" s="48">
        <f>P125+Q125</f>
        <v>2180.4</v>
      </c>
    </row>
    <row r="126" spans="1:18" ht="21.75" customHeight="1" x14ac:dyDescent="0.2">
      <c r="A126" s="13"/>
      <c r="B126" s="65" t="s">
        <v>31</v>
      </c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29" t="s">
        <v>111</v>
      </c>
      <c r="O126" s="28"/>
      <c r="P126" s="35">
        <f>P127+P129+P131</f>
        <v>12419.7</v>
      </c>
      <c r="Q126" s="35">
        <f t="shared" ref="Q126:R126" si="71">Q127+Q129+Q131</f>
        <v>-81</v>
      </c>
      <c r="R126" s="35">
        <f t="shared" si="71"/>
        <v>12338.7</v>
      </c>
    </row>
    <row r="127" spans="1:18" ht="39" customHeight="1" x14ac:dyDescent="0.2">
      <c r="A127" s="13"/>
      <c r="B127" s="65" t="s">
        <v>7</v>
      </c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29" t="s">
        <v>111</v>
      </c>
      <c r="O127" s="28" t="s">
        <v>6</v>
      </c>
      <c r="P127" s="35">
        <f>P128</f>
        <v>8969.9</v>
      </c>
      <c r="Q127" s="35">
        <f t="shared" ref="Q127:R127" si="72">Q128</f>
        <v>0</v>
      </c>
      <c r="R127" s="35">
        <f t="shared" si="72"/>
        <v>8969.9</v>
      </c>
    </row>
    <row r="128" spans="1:18" ht="23.45" customHeight="1" x14ac:dyDescent="0.2">
      <c r="A128" s="13"/>
      <c r="B128" s="65" t="s">
        <v>20</v>
      </c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29" t="s">
        <v>111</v>
      </c>
      <c r="O128" s="28" t="s">
        <v>19</v>
      </c>
      <c r="P128" s="35">
        <v>8969.9</v>
      </c>
      <c r="Q128" s="47">
        <v>0</v>
      </c>
      <c r="R128" s="48">
        <f>P128+Q128</f>
        <v>8969.9</v>
      </c>
    </row>
    <row r="129" spans="1:18" ht="22.9" customHeight="1" x14ac:dyDescent="0.2">
      <c r="A129" s="13"/>
      <c r="B129" s="65" t="s">
        <v>53</v>
      </c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29" t="s">
        <v>111</v>
      </c>
      <c r="O129" s="28" t="s">
        <v>11</v>
      </c>
      <c r="P129" s="35">
        <f>P130</f>
        <v>3399.8</v>
      </c>
      <c r="Q129" s="35">
        <f t="shared" ref="Q129:R129" si="73">Q130</f>
        <v>-81</v>
      </c>
      <c r="R129" s="35">
        <f t="shared" si="73"/>
        <v>3318.8</v>
      </c>
    </row>
    <row r="130" spans="1:18" ht="25.5" customHeight="1" x14ac:dyDescent="0.2">
      <c r="A130" s="13"/>
      <c r="B130" s="65" t="s">
        <v>10</v>
      </c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29" t="s">
        <v>111</v>
      </c>
      <c r="O130" s="28" t="s">
        <v>9</v>
      </c>
      <c r="P130" s="35">
        <v>3399.8</v>
      </c>
      <c r="Q130" s="47">
        <v>-81</v>
      </c>
      <c r="R130" s="48">
        <f>P130+Q130</f>
        <v>3318.8</v>
      </c>
    </row>
    <row r="131" spans="1:18" ht="25.5" customHeight="1" x14ac:dyDescent="0.2">
      <c r="A131" s="13"/>
      <c r="B131" s="67" t="s">
        <v>3</v>
      </c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29" t="s">
        <v>111</v>
      </c>
      <c r="O131" s="28">
        <v>800</v>
      </c>
      <c r="P131" s="35">
        <f>P132</f>
        <v>50</v>
      </c>
      <c r="Q131" s="35">
        <f>Q132</f>
        <v>0</v>
      </c>
      <c r="R131" s="35">
        <f t="shared" ref="R131" si="74">R132</f>
        <v>50</v>
      </c>
    </row>
    <row r="132" spans="1:18" ht="25.5" customHeight="1" x14ac:dyDescent="0.2">
      <c r="A132" s="13"/>
      <c r="B132" s="67" t="s">
        <v>17</v>
      </c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29" t="s">
        <v>111</v>
      </c>
      <c r="O132" s="28">
        <v>850</v>
      </c>
      <c r="P132" s="35">
        <v>50</v>
      </c>
      <c r="Q132" s="47">
        <v>0</v>
      </c>
      <c r="R132" s="48">
        <f>P132+Q132</f>
        <v>50</v>
      </c>
    </row>
    <row r="133" spans="1:18" ht="25.5" customHeight="1" x14ac:dyDescent="0.2">
      <c r="A133" s="13"/>
      <c r="B133" s="65" t="s">
        <v>18</v>
      </c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29" t="s">
        <v>112</v>
      </c>
      <c r="O133" s="28">
        <v>0</v>
      </c>
      <c r="P133" s="35">
        <f>P134+P136</f>
        <v>14786</v>
      </c>
      <c r="Q133" s="35">
        <f t="shared" ref="Q133:R133" si="75">Q134+Q136</f>
        <v>97.3</v>
      </c>
      <c r="R133" s="35">
        <f t="shared" si="75"/>
        <v>14883.3</v>
      </c>
    </row>
    <row r="134" spans="1:18" ht="42" customHeight="1" x14ac:dyDescent="0.2">
      <c r="A134" s="13"/>
      <c r="B134" s="65" t="s">
        <v>7</v>
      </c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29" t="s">
        <v>112</v>
      </c>
      <c r="O134" s="28" t="s">
        <v>6</v>
      </c>
      <c r="P134" s="35">
        <f>P135</f>
        <v>14261</v>
      </c>
      <c r="Q134" s="35">
        <f t="shared" ref="Q134:R134" si="76">Q135</f>
        <v>97.3</v>
      </c>
      <c r="R134" s="35">
        <f t="shared" si="76"/>
        <v>14358.3</v>
      </c>
    </row>
    <row r="135" spans="1:18" ht="21" customHeight="1" x14ac:dyDescent="0.2">
      <c r="A135" s="13"/>
      <c r="B135" s="65" t="s">
        <v>5</v>
      </c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29" t="s">
        <v>112</v>
      </c>
      <c r="O135" s="28" t="s">
        <v>4</v>
      </c>
      <c r="P135" s="35">
        <v>14261</v>
      </c>
      <c r="Q135" s="47">
        <v>97.3</v>
      </c>
      <c r="R135" s="48">
        <f>P135+Q135</f>
        <v>14358.3</v>
      </c>
    </row>
    <row r="136" spans="1:18" ht="24.75" customHeight="1" x14ac:dyDescent="0.2">
      <c r="A136" s="13"/>
      <c r="B136" s="65" t="s">
        <v>3</v>
      </c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29" t="s">
        <v>112</v>
      </c>
      <c r="O136" s="28" t="s">
        <v>2</v>
      </c>
      <c r="P136" s="35">
        <f>P137</f>
        <v>525</v>
      </c>
      <c r="Q136" s="35">
        <f t="shared" ref="Q136:R136" si="77">Q137</f>
        <v>0</v>
      </c>
      <c r="R136" s="35">
        <f t="shared" si="77"/>
        <v>525</v>
      </c>
    </row>
    <row r="137" spans="1:18" ht="21.6" customHeight="1" x14ac:dyDescent="0.2">
      <c r="A137" s="13"/>
      <c r="B137" s="65" t="s">
        <v>17</v>
      </c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29" t="s">
        <v>112</v>
      </c>
      <c r="O137" s="28" t="s">
        <v>16</v>
      </c>
      <c r="P137" s="35">
        <v>525</v>
      </c>
      <c r="Q137" s="47">
        <v>0</v>
      </c>
      <c r="R137" s="48">
        <f>P137+Q137</f>
        <v>525</v>
      </c>
    </row>
    <row r="138" spans="1:18" ht="20.45" customHeight="1" x14ac:dyDescent="0.2">
      <c r="A138" s="13"/>
      <c r="B138" s="65" t="s">
        <v>44</v>
      </c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29" t="s">
        <v>113</v>
      </c>
      <c r="O138" s="28"/>
      <c r="P138" s="35">
        <f>P139+P141</f>
        <v>153.69999999999999</v>
      </c>
      <c r="Q138" s="35">
        <f t="shared" ref="Q138:R138" si="78">Q139+Q141</f>
        <v>22.3</v>
      </c>
      <c r="R138" s="35">
        <f t="shared" si="78"/>
        <v>176</v>
      </c>
    </row>
    <row r="139" spans="1:18" ht="28.15" customHeight="1" x14ac:dyDescent="0.2">
      <c r="A139" s="13"/>
      <c r="B139" s="65" t="s">
        <v>53</v>
      </c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29" t="s">
        <v>113</v>
      </c>
      <c r="O139" s="28" t="s">
        <v>11</v>
      </c>
      <c r="P139" s="35">
        <f>P140</f>
        <v>93.7</v>
      </c>
      <c r="Q139" s="35">
        <f t="shared" ref="Q139:R139" si="79">Q140</f>
        <v>22.3</v>
      </c>
      <c r="R139" s="35">
        <f t="shared" si="79"/>
        <v>116</v>
      </c>
    </row>
    <row r="140" spans="1:18" ht="25.5" customHeight="1" x14ac:dyDescent="0.2">
      <c r="A140" s="13"/>
      <c r="B140" s="65" t="s">
        <v>10</v>
      </c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29" t="s">
        <v>113</v>
      </c>
      <c r="O140" s="28" t="s">
        <v>9</v>
      </c>
      <c r="P140" s="35">
        <v>93.7</v>
      </c>
      <c r="Q140" s="47">
        <v>22.3</v>
      </c>
      <c r="R140" s="48">
        <f>P140+Q140</f>
        <v>116</v>
      </c>
    </row>
    <row r="141" spans="1:18" ht="17.25" customHeight="1" x14ac:dyDescent="0.2">
      <c r="A141" s="13"/>
      <c r="B141" s="67" t="s">
        <v>64</v>
      </c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29" t="s">
        <v>113</v>
      </c>
      <c r="O141" s="28">
        <v>300</v>
      </c>
      <c r="P141" s="35">
        <f>P142</f>
        <v>60</v>
      </c>
      <c r="Q141" s="35">
        <f t="shared" ref="Q141:R141" si="80">Q142</f>
        <v>0</v>
      </c>
      <c r="R141" s="35">
        <f t="shared" si="80"/>
        <v>60</v>
      </c>
    </row>
    <row r="142" spans="1:18" ht="20.25" customHeight="1" x14ac:dyDescent="0.2">
      <c r="A142" s="13"/>
      <c r="B142" s="67" t="s">
        <v>146</v>
      </c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29" t="s">
        <v>113</v>
      </c>
      <c r="O142" s="28">
        <v>310</v>
      </c>
      <c r="P142" s="35">
        <v>60</v>
      </c>
      <c r="Q142" s="47">
        <v>0</v>
      </c>
      <c r="R142" s="48">
        <f>P142+Q142</f>
        <v>60</v>
      </c>
    </row>
    <row r="143" spans="1:18" ht="43.5" customHeight="1" x14ac:dyDescent="0.2">
      <c r="A143" s="13"/>
      <c r="B143" s="65" t="s">
        <v>45</v>
      </c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29" t="s">
        <v>116</v>
      </c>
      <c r="O143" s="28"/>
      <c r="P143" s="35">
        <f>P144</f>
        <v>31.3</v>
      </c>
      <c r="Q143" s="35">
        <f t="shared" ref="Q143:R143" si="81">Q144</f>
        <v>0</v>
      </c>
      <c r="R143" s="35">
        <f t="shared" si="81"/>
        <v>31.3</v>
      </c>
    </row>
    <row r="144" spans="1:18" ht="22.9" customHeight="1" x14ac:dyDescent="0.2">
      <c r="A144" s="13"/>
      <c r="B144" s="65" t="s">
        <v>15</v>
      </c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29" t="s">
        <v>116</v>
      </c>
      <c r="O144" s="28" t="s">
        <v>14</v>
      </c>
      <c r="P144" s="35">
        <f>P145</f>
        <v>31.3</v>
      </c>
      <c r="Q144" s="35">
        <f t="shared" ref="Q144:R144" si="82">Q145</f>
        <v>0</v>
      </c>
      <c r="R144" s="35">
        <f t="shared" si="82"/>
        <v>31.3</v>
      </c>
    </row>
    <row r="145" spans="1:18" ht="15" customHeight="1" x14ac:dyDescent="0.2">
      <c r="A145" s="13"/>
      <c r="B145" s="65" t="s">
        <v>13</v>
      </c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29" t="s">
        <v>116</v>
      </c>
      <c r="O145" s="28" t="s">
        <v>12</v>
      </c>
      <c r="P145" s="35">
        <v>31.3</v>
      </c>
      <c r="Q145" s="47">
        <v>0</v>
      </c>
      <c r="R145" s="48">
        <f>P145+Q145</f>
        <v>31.3</v>
      </c>
    </row>
    <row r="146" spans="1:18" ht="27" customHeight="1" x14ac:dyDescent="0.2">
      <c r="A146" s="13"/>
      <c r="B146" s="65" t="s">
        <v>36</v>
      </c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29" t="s">
        <v>117</v>
      </c>
      <c r="O146" s="28"/>
      <c r="P146" s="35">
        <f>P147</f>
        <v>300</v>
      </c>
      <c r="Q146" s="35">
        <f t="shared" ref="Q146:R146" si="83">Q147</f>
        <v>0</v>
      </c>
      <c r="R146" s="35">
        <f t="shared" si="83"/>
        <v>300</v>
      </c>
    </row>
    <row r="147" spans="1:18" ht="25.5" customHeight="1" x14ac:dyDescent="0.2">
      <c r="A147" s="13"/>
      <c r="B147" s="65" t="s">
        <v>53</v>
      </c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29" t="s">
        <v>117</v>
      </c>
      <c r="O147" s="28" t="s">
        <v>11</v>
      </c>
      <c r="P147" s="35">
        <f>P148</f>
        <v>300</v>
      </c>
      <c r="Q147" s="35">
        <f t="shared" ref="Q147:R147" si="84">Q148</f>
        <v>0</v>
      </c>
      <c r="R147" s="35">
        <f t="shared" si="84"/>
        <v>300</v>
      </c>
    </row>
    <row r="148" spans="1:18" ht="24.75" customHeight="1" x14ac:dyDescent="0.2">
      <c r="A148" s="13"/>
      <c r="B148" s="65" t="s">
        <v>10</v>
      </c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29" t="s">
        <v>117</v>
      </c>
      <c r="O148" s="28" t="s">
        <v>9</v>
      </c>
      <c r="P148" s="35">
        <v>300</v>
      </c>
      <c r="Q148" s="47">
        <v>0</v>
      </c>
      <c r="R148" s="48">
        <f>P148+Q148</f>
        <v>300</v>
      </c>
    </row>
    <row r="149" spans="1:18" ht="27" customHeight="1" x14ac:dyDescent="0.2">
      <c r="A149" s="13"/>
      <c r="B149" s="66" t="s">
        <v>43</v>
      </c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29" t="s">
        <v>114</v>
      </c>
      <c r="O149" s="28" t="s">
        <v>0</v>
      </c>
      <c r="P149" s="35">
        <f>P150</f>
        <v>50</v>
      </c>
      <c r="Q149" s="35">
        <f t="shared" ref="Q149:R149" si="85">Q150</f>
        <v>0</v>
      </c>
      <c r="R149" s="35">
        <f t="shared" si="85"/>
        <v>50</v>
      </c>
    </row>
    <row r="150" spans="1:18" ht="19.149999999999999" customHeight="1" x14ac:dyDescent="0.2">
      <c r="A150" s="13"/>
      <c r="B150" s="65" t="s">
        <v>44</v>
      </c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29" t="s">
        <v>115</v>
      </c>
      <c r="O150" s="28"/>
      <c r="P150" s="35">
        <f>P151</f>
        <v>50</v>
      </c>
      <c r="Q150" s="35">
        <f t="shared" ref="Q150:R150" si="86">Q151</f>
        <v>0</v>
      </c>
      <c r="R150" s="35">
        <f t="shared" si="86"/>
        <v>50</v>
      </c>
    </row>
    <row r="151" spans="1:18" ht="38.25" customHeight="1" x14ac:dyDescent="0.2">
      <c r="A151" s="13"/>
      <c r="B151" s="65" t="s">
        <v>7</v>
      </c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29" t="s">
        <v>115</v>
      </c>
      <c r="O151" s="28">
        <v>100</v>
      </c>
      <c r="P151" s="35">
        <f>P152</f>
        <v>50</v>
      </c>
      <c r="Q151" s="35">
        <f t="shared" ref="Q151:R151" si="87">Q152</f>
        <v>0</v>
      </c>
      <c r="R151" s="35">
        <f t="shared" si="87"/>
        <v>50</v>
      </c>
    </row>
    <row r="152" spans="1:18" ht="25.5" customHeight="1" x14ac:dyDescent="0.2">
      <c r="A152" s="13"/>
      <c r="B152" s="65" t="s">
        <v>5</v>
      </c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29" t="s">
        <v>115</v>
      </c>
      <c r="O152" s="28">
        <v>120</v>
      </c>
      <c r="P152" s="35">
        <v>50</v>
      </c>
      <c r="Q152" s="47">
        <v>0</v>
      </c>
      <c r="R152" s="48">
        <f>P152+Q152</f>
        <v>50</v>
      </c>
    </row>
    <row r="153" spans="1:18" ht="21.75" customHeight="1" x14ac:dyDescent="0.2">
      <c r="A153" s="13"/>
      <c r="B153" s="72" t="s">
        <v>8</v>
      </c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59" t="s">
        <v>142</v>
      </c>
      <c r="O153" s="27" t="s">
        <v>0</v>
      </c>
      <c r="P153" s="34">
        <f>P154+P161</f>
        <v>495.7</v>
      </c>
      <c r="Q153" s="34">
        <f>Q154+Q161</f>
        <v>0</v>
      </c>
      <c r="R153" s="34">
        <f>R154+R161</f>
        <v>495.7</v>
      </c>
    </row>
    <row r="154" spans="1:18" ht="33.75" customHeight="1" x14ac:dyDescent="0.2">
      <c r="A154" s="13"/>
      <c r="B154" s="69" t="s">
        <v>52</v>
      </c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29" t="s">
        <v>65</v>
      </c>
      <c r="O154" s="28"/>
      <c r="P154" s="35">
        <f>P155+P158</f>
        <v>476.4</v>
      </c>
      <c r="Q154" s="35">
        <f t="shared" ref="Q154:R154" si="88">Q155+Q158</f>
        <v>0</v>
      </c>
      <c r="R154" s="35">
        <f t="shared" si="88"/>
        <v>476.4</v>
      </c>
    </row>
    <row r="155" spans="1:18" ht="21.75" customHeight="1" x14ac:dyDescent="0.2">
      <c r="A155" s="13"/>
      <c r="B155" s="69" t="s">
        <v>40</v>
      </c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29" t="s">
        <v>121</v>
      </c>
      <c r="O155" s="28"/>
      <c r="P155" s="35">
        <f>P156</f>
        <v>10</v>
      </c>
      <c r="Q155" s="35">
        <f t="shared" ref="Q155:R155" si="89">Q156</f>
        <v>0</v>
      </c>
      <c r="R155" s="35">
        <f t="shared" si="89"/>
        <v>10</v>
      </c>
    </row>
    <row r="156" spans="1:18" ht="21.75" customHeight="1" x14ac:dyDescent="0.2">
      <c r="A156" s="13"/>
      <c r="B156" s="69" t="s">
        <v>3</v>
      </c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29" t="s">
        <v>121</v>
      </c>
      <c r="O156" s="28">
        <v>800</v>
      </c>
      <c r="P156" s="35">
        <f>P157</f>
        <v>10</v>
      </c>
      <c r="Q156" s="35">
        <f t="shared" ref="Q156:R156" si="90">Q157</f>
        <v>0</v>
      </c>
      <c r="R156" s="35">
        <f t="shared" si="90"/>
        <v>10</v>
      </c>
    </row>
    <row r="157" spans="1:18" ht="21.75" customHeight="1" x14ac:dyDescent="0.2">
      <c r="A157" s="13"/>
      <c r="B157" s="69" t="s">
        <v>1</v>
      </c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29" t="s">
        <v>121</v>
      </c>
      <c r="O157" s="28">
        <v>870</v>
      </c>
      <c r="P157" s="35">
        <v>10</v>
      </c>
      <c r="Q157" s="47">
        <v>0</v>
      </c>
      <c r="R157" s="48">
        <f>P157+Q157</f>
        <v>10</v>
      </c>
    </row>
    <row r="158" spans="1:18" ht="12.75" customHeight="1" x14ac:dyDescent="0.2">
      <c r="A158" s="13"/>
      <c r="B158" s="65" t="s">
        <v>47</v>
      </c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29" t="s">
        <v>67</v>
      </c>
      <c r="O158" s="28"/>
      <c r="P158" s="35">
        <f>P159</f>
        <v>466.4</v>
      </c>
      <c r="Q158" s="35">
        <f t="shared" ref="Q158:R158" si="91">Q159</f>
        <v>0</v>
      </c>
      <c r="R158" s="35">
        <f t="shared" si="91"/>
        <v>466.4</v>
      </c>
    </row>
    <row r="159" spans="1:18" ht="41.25" customHeight="1" x14ac:dyDescent="0.2">
      <c r="A159" s="13"/>
      <c r="B159" s="65" t="s">
        <v>7</v>
      </c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29" t="s">
        <v>67</v>
      </c>
      <c r="O159" s="28" t="s">
        <v>6</v>
      </c>
      <c r="P159" s="35">
        <f>P160</f>
        <v>466.4</v>
      </c>
      <c r="Q159" s="35">
        <f t="shared" ref="Q159:R159" si="92">Q160</f>
        <v>0</v>
      </c>
      <c r="R159" s="35">
        <f t="shared" si="92"/>
        <v>466.4</v>
      </c>
    </row>
    <row r="160" spans="1:18" ht="27.75" customHeight="1" x14ac:dyDescent="0.2">
      <c r="A160" s="13"/>
      <c r="B160" s="67" t="s">
        <v>5</v>
      </c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29" t="s">
        <v>67</v>
      </c>
      <c r="O160" s="28">
        <v>120</v>
      </c>
      <c r="P160" s="35">
        <v>466.4</v>
      </c>
      <c r="Q160" s="47">
        <v>0</v>
      </c>
      <c r="R160" s="48">
        <f>P160+Q160</f>
        <v>466.4</v>
      </c>
    </row>
    <row r="161" spans="1:18" ht="25.5" customHeight="1" x14ac:dyDescent="0.2">
      <c r="A161" s="13"/>
      <c r="B161" s="67" t="s">
        <v>118</v>
      </c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29" t="s">
        <v>119</v>
      </c>
      <c r="O161" s="28"/>
      <c r="P161" s="35">
        <f>P162</f>
        <v>19.3</v>
      </c>
      <c r="Q161" s="35">
        <f t="shared" ref="Q161:R161" si="93">Q162</f>
        <v>0</v>
      </c>
      <c r="R161" s="35">
        <f t="shared" si="93"/>
        <v>19.3</v>
      </c>
    </row>
    <row r="162" spans="1:18" ht="36.75" customHeight="1" x14ac:dyDescent="0.2">
      <c r="A162" s="13"/>
      <c r="B162" s="67" t="s">
        <v>66</v>
      </c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29" t="s">
        <v>120</v>
      </c>
      <c r="O162" s="28"/>
      <c r="P162" s="35">
        <f>P163</f>
        <v>19.3</v>
      </c>
      <c r="Q162" s="35">
        <f t="shared" ref="Q162:R162" si="94">Q163</f>
        <v>0</v>
      </c>
      <c r="R162" s="35">
        <f t="shared" si="94"/>
        <v>19.3</v>
      </c>
    </row>
    <row r="163" spans="1:18" ht="12.75" customHeight="1" x14ac:dyDescent="0.2">
      <c r="A163" s="13"/>
      <c r="B163" s="67" t="s">
        <v>15</v>
      </c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29" t="s">
        <v>120</v>
      </c>
      <c r="O163" s="28">
        <v>500</v>
      </c>
      <c r="P163" s="35">
        <f>P164</f>
        <v>19.3</v>
      </c>
      <c r="Q163" s="35">
        <f t="shared" ref="Q163:R163" si="95">Q164</f>
        <v>0</v>
      </c>
      <c r="R163" s="35">
        <f t="shared" si="95"/>
        <v>19.3</v>
      </c>
    </row>
    <row r="164" spans="1:18" ht="12.75" customHeight="1" x14ac:dyDescent="0.2">
      <c r="A164" s="13"/>
      <c r="B164" s="65" t="s">
        <v>13</v>
      </c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29" t="s">
        <v>120</v>
      </c>
      <c r="O164" s="28">
        <v>540</v>
      </c>
      <c r="P164" s="35">
        <v>19.3</v>
      </c>
      <c r="Q164" s="47">
        <v>0</v>
      </c>
      <c r="R164" s="48">
        <f>P164+Q164</f>
        <v>19.3</v>
      </c>
    </row>
    <row r="165" spans="1:18" ht="16.899999999999999" customHeight="1" x14ac:dyDescent="0.2">
      <c r="A165" s="14"/>
      <c r="B165" s="68" t="s">
        <v>30</v>
      </c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71">
        <f>P15+P24+P39+P56+P89+P98+P107+P120+P153+P83</f>
        <v>61454.299999999988</v>
      </c>
      <c r="O165" s="71"/>
      <c r="P165" s="71"/>
      <c r="Q165" s="50">
        <f>Q153+Q120+Q107+Q98+Q89+Q56+Q39+Q24+Q15+Q83</f>
        <v>215.39999999999998</v>
      </c>
      <c r="R165" s="50">
        <f>R153+R120+R107+R98+R89+R56+R39+R24+R15+R83</f>
        <v>61669.700000000004</v>
      </c>
    </row>
    <row r="166" spans="1:18" ht="30" customHeight="1" x14ac:dyDescent="0.2">
      <c r="A166" s="2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8"/>
      <c r="O166" s="58"/>
      <c r="P166" s="58"/>
    </row>
    <row r="167" spans="1:18" ht="21.75" customHeight="1" x14ac:dyDescent="0.2">
      <c r="A167" s="4" t="s">
        <v>0</v>
      </c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38"/>
      <c r="O167" s="38"/>
      <c r="P167" s="38"/>
    </row>
    <row r="168" spans="1:18" ht="12.75" customHeight="1" x14ac:dyDescent="0.2">
      <c r="A168" s="4"/>
      <c r="B168" s="24"/>
      <c r="C168" s="24"/>
      <c r="D168" s="24"/>
      <c r="E168" s="25"/>
      <c r="F168" s="25"/>
      <c r="G168" s="25"/>
      <c r="H168" s="21"/>
      <c r="I168" s="21"/>
      <c r="J168" s="21"/>
      <c r="K168" s="21"/>
      <c r="L168" s="21"/>
      <c r="M168" s="18"/>
      <c r="N168" s="30"/>
      <c r="O168" s="30"/>
      <c r="P168" s="39"/>
    </row>
  </sheetData>
  <autoFilter ref="B13:R165"/>
  <mergeCells count="162">
    <mergeCell ref="B86:M86"/>
    <mergeCell ref="B87:M87"/>
    <mergeCell ref="B88:M88"/>
    <mergeCell ref="B116:M116"/>
    <mergeCell ref="B98:M98"/>
    <mergeCell ref="B102:M102"/>
    <mergeCell ref="B103:M103"/>
    <mergeCell ref="B107:M107"/>
    <mergeCell ref="B89:M89"/>
    <mergeCell ref="B90:M90"/>
    <mergeCell ref="B92:M92"/>
    <mergeCell ref="B93:M93"/>
    <mergeCell ref="B108:M108"/>
    <mergeCell ref="B109:M109"/>
    <mergeCell ref="B112:M112"/>
    <mergeCell ref="B113:M113"/>
    <mergeCell ref="B99:M99"/>
    <mergeCell ref="B91:M91"/>
    <mergeCell ref="B100:M100"/>
    <mergeCell ref="B101:M101"/>
    <mergeCell ref="B104:M104"/>
    <mergeCell ref="B105:M105"/>
    <mergeCell ref="B106:M106"/>
    <mergeCell ref="M6:R6"/>
    <mergeCell ref="M7:R7"/>
    <mergeCell ref="M8:R8"/>
    <mergeCell ref="M9:R9"/>
    <mergeCell ref="B16:M16"/>
    <mergeCell ref="B17:M17"/>
    <mergeCell ref="B83:M83"/>
    <mergeCell ref="B84:M84"/>
    <mergeCell ref="B85:M85"/>
    <mergeCell ref="B14:M14"/>
    <mergeCell ref="B56:M56"/>
    <mergeCell ref="B25:M25"/>
    <mergeCell ref="B24:M24"/>
    <mergeCell ref="B38:M38"/>
    <mergeCell ref="B28:M28"/>
    <mergeCell ref="B29:M29"/>
    <mergeCell ref="B26:M26"/>
    <mergeCell ref="B15:M15"/>
    <mergeCell ref="B36:M36"/>
    <mergeCell ref="B39:M39"/>
    <mergeCell ref="B30:M30"/>
    <mergeCell ref="B31:M31"/>
    <mergeCell ref="B32:M32"/>
    <mergeCell ref="B22:M22"/>
    <mergeCell ref="B123:M123"/>
    <mergeCell ref="B143:M143"/>
    <mergeCell ref="B149:M149"/>
    <mergeCell ref="B121:M121"/>
    <mergeCell ref="B128:M128"/>
    <mergeCell ref="B114:M114"/>
    <mergeCell ref="B122:M122"/>
    <mergeCell ref="B120:M120"/>
    <mergeCell ref="B115:M115"/>
    <mergeCell ref="B126:M126"/>
    <mergeCell ref="B127:M127"/>
    <mergeCell ref="B147:M147"/>
    <mergeCell ref="B148:M148"/>
    <mergeCell ref="B146:M146"/>
    <mergeCell ref="B117:M117"/>
    <mergeCell ref="B132:M132"/>
    <mergeCell ref="B141:M141"/>
    <mergeCell ref="B142:M142"/>
    <mergeCell ref="B137:M137"/>
    <mergeCell ref="B139:M139"/>
    <mergeCell ref="B140:M140"/>
    <mergeCell ref="B118:M118"/>
    <mergeCell ref="B119:M119"/>
    <mergeCell ref="B159:M159"/>
    <mergeCell ref="B158:M158"/>
    <mergeCell ref="B144:M144"/>
    <mergeCell ref="B150:M150"/>
    <mergeCell ref="B135:M135"/>
    <mergeCell ref="B129:M129"/>
    <mergeCell ref="B136:M136"/>
    <mergeCell ref="B131:M131"/>
    <mergeCell ref="N165:P165"/>
    <mergeCell ref="B133:M133"/>
    <mergeCell ref="B163:M163"/>
    <mergeCell ref="B164:M164"/>
    <mergeCell ref="B154:M154"/>
    <mergeCell ref="B155:M155"/>
    <mergeCell ref="B153:M153"/>
    <mergeCell ref="B161:M161"/>
    <mergeCell ref="B162:M162"/>
    <mergeCell ref="B151:M151"/>
    <mergeCell ref="B152:M152"/>
    <mergeCell ref="B23:M23"/>
    <mergeCell ref="B54:M54"/>
    <mergeCell ref="B18:M18"/>
    <mergeCell ref="B19:M19"/>
    <mergeCell ref="B20:M20"/>
    <mergeCell ref="B21:M21"/>
    <mergeCell ref="B27:M27"/>
    <mergeCell ref="B165:M165"/>
    <mergeCell ref="B156:M156"/>
    <mergeCell ref="B94:M94"/>
    <mergeCell ref="B95:M95"/>
    <mergeCell ref="B96:M96"/>
    <mergeCell ref="B97:M97"/>
    <mergeCell ref="B157:M157"/>
    <mergeCell ref="B160:M160"/>
    <mergeCell ref="B145:M145"/>
    <mergeCell ref="B110:M110"/>
    <mergeCell ref="B111:M111"/>
    <mergeCell ref="B134:M134"/>
    <mergeCell ref="B124:M124"/>
    <mergeCell ref="B125:M125"/>
    <mergeCell ref="B130:M130"/>
    <mergeCell ref="B138:M138"/>
    <mergeCell ref="B62:M62"/>
    <mergeCell ref="B59:M59"/>
    <mergeCell ref="B60:M60"/>
    <mergeCell ref="B64:M64"/>
    <mergeCell ref="B33:M33"/>
    <mergeCell ref="B34:M34"/>
    <mergeCell ref="B35:M35"/>
    <mergeCell ref="B52:M52"/>
    <mergeCell ref="B55:M55"/>
    <mergeCell ref="B48:M48"/>
    <mergeCell ref="B49:M49"/>
    <mergeCell ref="B50:M50"/>
    <mergeCell ref="B37:M37"/>
    <mergeCell ref="B63:M63"/>
    <mergeCell ref="B71:M71"/>
    <mergeCell ref="B72:M72"/>
    <mergeCell ref="B82:M82"/>
    <mergeCell ref="B73:M73"/>
    <mergeCell ref="B74:M74"/>
    <mergeCell ref="B75:M75"/>
    <mergeCell ref="B76:M76"/>
    <mergeCell ref="B77:M77"/>
    <mergeCell ref="B78:M78"/>
    <mergeCell ref="B79:M79"/>
    <mergeCell ref="B80:M80"/>
    <mergeCell ref="B81:M81"/>
    <mergeCell ref="G11:P11"/>
    <mergeCell ref="M1:R1"/>
    <mergeCell ref="M2:R2"/>
    <mergeCell ref="M3:R3"/>
    <mergeCell ref="M4:R4"/>
    <mergeCell ref="B70:M70"/>
    <mergeCell ref="B68:M68"/>
    <mergeCell ref="B40:M40"/>
    <mergeCell ref="B41:M41"/>
    <mergeCell ref="B42:M42"/>
    <mergeCell ref="B43:M43"/>
    <mergeCell ref="B44:M44"/>
    <mergeCell ref="B45:M45"/>
    <mergeCell ref="B46:M46"/>
    <mergeCell ref="B47:M47"/>
    <mergeCell ref="B51:M51"/>
    <mergeCell ref="B65:M65"/>
    <mergeCell ref="B69:M69"/>
    <mergeCell ref="B53:M53"/>
    <mergeCell ref="B61:M61"/>
    <mergeCell ref="B57:M57"/>
    <mergeCell ref="B58:M58"/>
    <mergeCell ref="B66:M66"/>
    <mergeCell ref="B67:M67"/>
  </mergeCells>
  <phoneticPr fontId="5" type="noConversion"/>
  <pageMargins left="0.70866141732283472" right="0.70866141732283472" top="0.74803149606299213" bottom="0.55118110236220474" header="0.31496062992125984" footer="0.31496062992125984"/>
  <pageSetup paperSize="9" scale="3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СРБ на год (КВСР)_5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Надежда</cp:lastModifiedBy>
  <cp:lastPrinted>2021-09-20T04:40:53Z</cp:lastPrinted>
  <dcterms:created xsi:type="dcterms:W3CDTF">2014-12-05T11:12:35Z</dcterms:created>
  <dcterms:modified xsi:type="dcterms:W3CDTF">2021-09-20T10:30:42Z</dcterms:modified>
</cp:coreProperties>
</file>