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На след.заседание депутатов\Внесение изменений в бюджет 2022 года\"/>
    </mc:Choice>
  </mc:AlternateContent>
  <xr:revisionPtr revIDLastSave="0" documentId="13_ncr:1_{E5787DD4-D14B-4BFB-B705-04BB85F63F9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РБ на год (КВСР)_5" sheetId="2" r:id="rId1"/>
  </sheets>
  <definedNames>
    <definedName name="_xlnm._FilterDatabase" localSheetId="0" hidden="1">'СРБ на год (КВСР)_5'!$B$13:$R$158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2" l="1"/>
  <c r="Q30" i="2"/>
  <c r="Q31" i="2"/>
  <c r="P119" i="2" l="1"/>
  <c r="P55" i="2"/>
  <c r="R55" i="2"/>
  <c r="P56" i="2"/>
  <c r="R61" i="2"/>
  <c r="P61" i="2"/>
  <c r="R62" i="2"/>
  <c r="P40" i="2" l="1"/>
  <c r="R33" i="2" l="1"/>
  <c r="Q32" i="2"/>
  <c r="P32" i="2"/>
  <c r="R32" i="2" s="1"/>
  <c r="Q124" i="2" l="1"/>
  <c r="R99" i="2" l="1"/>
  <c r="R98" i="2" s="1"/>
  <c r="R97" i="2" s="1"/>
  <c r="Q98" i="2"/>
  <c r="Q97" i="2" s="1"/>
  <c r="P98" i="2"/>
  <c r="P97" i="2" s="1"/>
  <c r="P69" i="2" l="1"/>
  <c r="Q69" i="2"/>
  <c r="P42" i="2"/>
  <c r="Q42" i="2"/>
  <c r="R43" i="2" l="1"/>
  <c r="R42" i="2" s="1"/>
  <c r="R41" i="2" s="1"/>
  <c r="R40" i="2" s="1"/>
  <c r="Q41" i="2"/>
  <c r="Q40" i="2" s="1"/>
  <c r="P41" i="2"/>
  <c r="R112" i="2"/>
  <c r="R111" i="2" s="1"/>
  <c r="R110" i="2" s="1"/>
  <c r="R109" i="2" s="1"/>
  <c r="Q111" i="2"/>
  <c r="Q110" i="2" s="1"/>
  <c r="Q109" i="2" s="1"/>
  <c r="P111" i="2"/>
  <c r="P110" i="2" s="1"/>
  <c r="P109" i="2" s="1"/>
  <c r="R81" i="2" l="1"/>
  <c r="R80" i="2" s="1"/>
  <c r="R79" i="2" s="1"/>
  <c r="Q80" i="2"/>
  <c r="Q79" i="2" s="1"/>
  <c r="P80" i="2"/>
  <c r="P79" i="2" s="1"/>
  <c r="Q129" i="2"/>
  <c r="Q117" i="2"/>
  <c r="Q116" i="2" s="1"/>
  <c r="R118" i="2"/>
  <c r="R117" i="2" s="1"/>
  <c r="R116" i="2" s="1"/>
  <c r="Q120" i="2"/>
  <c r="R121" i="2"/>
  <c r="R120" i="2" s="1"/>
  <c r="Q122" i="2"/>
  <c r="R122" i="2"/>
  <c r="R125" i="2"/>
  <c r="R124" i="2" s="1"/>
  <c r="Q127" i="2"/>
  <c r="R128" i="2"/>
  <c r="R127" i="2" s="1"/>
  <c r="R130" i="2"/>
  <c r="R129" i="2" s="1"/>
  <c r="Q132" i="2"/>
  <c r="R133" i="2"/>
  <c r="R132" i="2" s="1"/>
  <c r="Q134" i="2"/>
  <c r="R135" i="2"/>
  <c r="R134" i="2" s="1"/>
  <c r="Q137" i="2"/>
  <c r="Q136" i="2" s="1"/>
  <c r="R138" i="2"/>
  <c r="R137" i="2" s="1"/>
  <c r="R136" i="2" s="1"/>
  <c r="Q140" i="2"/>
  <c r="Q139" i="2" s="1"/>
  <c r="R141" i="2"/>
  <c r="R140" i="2" s="1"/>
  <c r="R139" i="2" s="1"/>
  <c r="Q144" i="2"/>
  <c r="Q143" i="2" s="1"/>
  <c r="Q142" i="2" s="1"/>
  <c r="R145" i="2"/>
  <c r="R144" i="2" s="1"/>
  <c r="R143" i="2" s="1"/>
  <c r="R142" i="2" s="1"/>
  <c r="Q149" i="2"/>
  <c r="Q148" i="2" s="1"/>
  <c r="R150" i="2"/>
  <c r="R149" i="2" s="1"/>
  <c r="R148" i="2" s="1"/>
  <c r="Q152" i="2"/>
  <c r="Q151" i="2" s="1"/>
  <c r="R153" i="2"/>
  <c r="R152" i="2" s="1"/>
  <c r="R151" i="2" s="1"/>
  <c r="Q156" i="2"/>
  <c r="Q155" i="2" s="1"/>
  <c r="Q154" i="2" s="1"/>
  <c r="R157" i="2"/>
  <c r="R156" i="2" s="1"/>
  <c r="R155" i="2" s="1"/>
  <c r="R154" i="2" s="1"/>
  <c r="Q102" i="2"/>
  <c r="Q101" i="2" s="1"/>
  <c r="Q103" i="2"/>
  <c r="R104" i="2"/>
  <c r="R103" i="2" s="1"/>
  <c r="Q107" i="2"/>
  <c r="Q106" i="2" s="1"/>
  <c r="Q105" i="2" s="1"/>
  <c r="R108" i="2"/>
  <c r="R107" i="2" s="1"/>
  <c r="R106" i="2" s="1"/>
  <c r="R105" i="2" s="1"/>
  <c r="Q95" i="2"/>
  <c r="Q94" i="2" s="1"/>
  <c r="R96" i="2"/>
  <c r="R95" i="2" s="1"/>
  <c r="R94" i="2" s="1"/>
  <c r="Q86" i="2"/>
  <c r="Q85" i="2" s="1"/>
  <c r="R87" i="2"/>
  <c r="R86" i="2" s="1"/>
  <c r="R85" i="2" s="1"/>
  <c r="Q89" i="2"/>
  <c r="Q88" i="2" s="1"/>
  <c r="R90" i="2"/>
  <c r="R89" i="2" s="1"/>
  <c r="R88" i="2" s="1"/>
  <c r="Q53" i="2"/>
  <c r="Q52" i="2" s="1"/>
  <c r="Q51" i="2" s="1"/>
  <c r="R54" i="2"/>
  <c r="R53" i="2" s="1"/>
  <c r="R52" i="2" s="1"/>
  <c r="R51" i="2" s="1"/>
  <c r="Q57" i="2"/>
  <c r="Q56" i="2" s="1"/>
  <c r="R58" i="2"/>
  <c r="R57" i="2" s="1"/>
  <c r="R56" i="2" s="1"/>
  <c r="Q59" i="2"/>
  <c r="R60" i="2"/>
  <c r="R59" i="2" s="1"/>
  <c r="Q62" i="2"/>
  <c r="Q61" i="2" s="1"/>
  <c r="R63" i="2"/>
  <c r="Q64" i="2"/>
  <c r="R65" i="2"/>
  <c r="R64" i="2" s="1"/>
  <c r="Q68" i="2"/>
  <c r="Q67" i="2" s="1"/>
  <c r="Q66" i="2" s="1"/>
  <c r="R70" i="2"/>
  <c r="R69" i="2" s="1"/>
  <c r="R68" i="2" s="1"/>
  <c r="R67" i="2" s="1"/>
  <c r="R66" i="2" s="1"/>
  <c r="Q74" i="2"/>
  <c r="Q73" i="2" s="1"/>
  <c r="Q72" i="2" s="1"/>
  <c r="Q71" i="2" s="1"/>
  <c r="R75" i="2"/>
  <c r="R74" i="2" s="1"/>
  <c r="R73" i="2" s="1"/>
  <c r="R72" i="2" s="1"/>
  <c r="R71" i="2" s="1"/>
  <c r="Q47" i="2"/>
  <c r="Q46" i="2" s="1"/>
  <c r="Q45" i="2" s="1"/>
  <c r="Q44" i="2" s="1"/>
  <c r="R48" i="2"/>
  <c r="R47" i="2" s="1"/>
  <c r="R46" i="2" s="1"/>
  <c r="R45" i="2" s="1"/>
  <c r="R44" i="2" s="1"/>
  <c r="Q25" i="2"/>
  <c r="Q24" i="2" s="1"/>
  <c r="R26" i="2"/>
  <c r="R25" i="2" s="1"/>
  <c r="R24" i="2" s="1"/>
  <c r="Q28" i="2"/>
  <c r="Q27" i="2" s="1"/>
  <c r="R29" i="2"/>
  <c r="R28" i="2" s="1"/>
  <c r="R27" i="2" s="1"/>
  <c r="Q34" i="2"/>
  <c r="R35" i="2"/>
  <c r="R34" i="2" s="1"/>
  <c r="Q36" i="2"/>
  <c r="R37" i="2"/>
  <c r="R36" i="2" s="1"/>
  <c r="Q19" i="2"/>
  <c r="Q18" i="2" s="1"/>
  <c r="Q17" i="2" s="1"/>
  <c r="R20" i="2"/>
  <c r="R19" i="2" s="1"/>
  <c r="R18" i="2" s="1"/>
  <c r="R17" i="2" s="1"/>
  <c r="R31" i="2" l="1"/>
  <c r="R30" i="2" s="1"/>
  <c r="R147" i="2"/>
  <c r="R146" i="2" s="1"/>
  <c r="R84" i="2"/>
  <c r="R83" i="2" s="1"/>
  <c r="R82" i="2" s="1"/>
  <c r="Q84" i="2"/>
  <c r="Q83" i="2" s="1"/>
  <c r="Q82" i="2" s="1"/>
  <c r="Q147" i="2"/>
  <c r="Q146" i="2" s="1"/>
  <c r="Q55" i="2"/>
  <c r="Q50" i="2" s="1"/>
  <c r="Q49" i="2" s="1"/>
  <c r="R131" i="2"/>
  <c r="Q119" i="2"/>
  <c r="R50" i="2"/>
  <c r="R49" i="2" s="1"/>
  <c r="R119" i="2"/>
  <c r="Q131" i="2"/>
  <c r="Q100" i="2"/>
  <c r="R23" i="2"/>
  <c r="Q126" i="2"/>
  <c r="Q93" i="2"/>
  <c r="Q92" i="2" s="1"/>
  <c r="Q91" i="2" s="1"/>
  <c r="R93" i="2"/>
  <c r="R92" i="2" s="1"/>
  <c r="R91" i="2" s="1"/>
  <c r="Q23" i="2"/>
  <c r="P78" i="2"/>
  <c r="P77" i="2" s="1"/>
  <c r="P76" i="2" s="1"/>
  <c r="Q39" i="2"/>
  <c r="Q38" i="2" s="1"/>
  <c r="R39" i="2"/>
  <c r="R38" i="2" s="1"/>
  <c r="R126" i="2"/>
  <c r="R16" i="2"/>
  <c r="R15" i="2" s="1"/>
  <c r="Q16" i="2"/>
  <c r="Q15" i="2" s="1"/>
  <c r="Q78" i="2"/>
  <c r="Q77" i="2" s="1"/>
  <c r="Q76" i="2" s="1"/>
  <c r="R78" i="2"/>
  <c r="R77" i="2" s="1"/>
  <c r="R76" i="2" s="1"/>
  <c r="R102" i="2"/>
  <c r="R101" i="2" s="1"/>
  <c r="R100" i="2" s="1"/>
  <c r="P64" i="2"/>
  <c r="P59" i="2"/>
  <c r="P132" i="2"/>
  <c r="Q115" i="2" l="1"/>
  <c r="Q114" i="2" s="1"/>
  <c r="Q113" i="2" s="1"/>
  <c r="R22" i="2"/>
  <c r="R21" i="2" s="1"/>
  <c r="Q21" i="2"/>
  <c r="R115" i="2"/>
  <c r="R114" i="2" s="1"/>
  <c r="R113" i="2" s="1"/>
  <c r="P74" i="2"/>
  <c r="P73" i="2" s="1"/>
  <c r="P72" i="2" s="1"/>
  <c r="P71" i="2" s="1"/>
  <c r="P68" i="2"/>
  <c r="P67" i="2" s="1"/>
  <c r="P66" i="2" s="1"/>
  <c r="R158" i="2" l="1"/>
  <c r="Q158" i="2"/>
  <c r="P156" i="2"/>
  <c r="P155" i="2" s="1"/>
  <c r="P154" i="2" s="1"/>
  <c r="P47" i="2"/>
  <c r="P46" i="2" s="1"/>
  <c r="P45" i="2" l="1"/>
  <c r="P44" i="2" s="1"/>
  <c r="P39" i="2"/>
  <c r="P38" i="2" l="1"/>
  <c r="P152" i="2"/>
  <c r="P149" i="2"/>
  <c r="P148" i="2" s="1"/>
  <c r="P134" i="2"/>
  <c r="P131" i="2" s="1"/>
  <c r="P124" i="2" l="1"/>
  <c r="P140" i="2" l="1"/>
  <c r="P139" i="2" s="1"/>
  <c r="P127" i="2"/>
  <c r="P28" i="2"/>
  <c r="P27" i="2" s="1"/>
  <c r="P34" i="2"/>
  <c r="P19" i="2"/>
  <c r="P31" i="2" l="1"/>
  <c r="P30" i="2" s="1"/>
  <c r="P18" i="2"/>
  <c r="P17" i="2" l="1"/>
  <c r="P16" i="2" s="1"/>
  <c r="P15" i="2" s="1"/>
  <c r="P95" i="2"/>
  <c r="P94" i="2" s="1"/>
  <c r="P62" i="2"/>
  <c r="P53" i="2"/>
  <c r="P52" i="2" s="1"/>
  <c r="P51" i="2" s="1"/>
  <c r="P93" i="2" l="1"/>
  <c r="P92" i="2" s="1"/>
  <c r="P91" i="2" s="1"/>
  <c r="P129" i="2"/>
  <c r="P126" i="2" s="1"/>
  <c r="P120" i="2" l="1"/>
  <c r="P117" i="2"/>
  <c r="P116" i="2" s="1"/>
  <c r="P57" i="2"/>
  <c r="P50" i="2" s="1"/>
  <c r="P137" i="2"/>
  <c r="P136" i="2" s="1"/>
  <c r="P89" i="2"/>
  <c r="P88" i="2" s="1"/>
  <c r="P86" i="2"/>
  <c r="P85" i="2" s="1"/>
  <c r="P102" i="2"/>
  <c r="P101" i="2" s="1"/>
  <c r="P107" i="2"/>
  <c r="P106" i="2" s="1"/>
  <c r="P105" i="2" s="1"/>
  <c r="P122" i="2"/>
  <c r="P144" i="2"/>
  <c r="P143" i="2" s="1"/>
  <c r="P142" i="2" s="1"/>
  <c r="P103" i="2"/>
  <c r="P25" i="2"/>
  <c r="P100" i="2" l="1"/>
  <c r="P84" i="2"/>
  <c r="P83" i="2" s="1"/>
  <c r="P82" i="2" s="1"/>
  <c r="P49" i="2"/>
  <c r="P151" i="2"/>
  <c r="P147" i="2" s="1"/>
  <c r="P146" i="2" s="1"/>
  <c r="P24" i="2"/>
  <c r="P23" i="2" s="1"/>
  <c r="P115" i="2" l="1"/>
  <c r="P114" i="2" s="1"/>
  <c r="P113" i="2" s="1"/>
  <c r="P22" i="2"/>
  <c r="P21" i="2" s="1"/>
  <c r="N158" i="2" l="1"/>
</calcChain>
</file>

<file path=xl/sharedStrings.xml><?xml version="1.0" encoding="utf-8"?>
<sst xmlns="http://schemas.openxmlformats.org/spreadsheetml/2006/main" count="358" uniqueCount="164">
  <si>
    <t/>
  </si>
  <si>
    <t>Резервные средства</t>
  </si>
  <si>
    <t>800</t>
  </si>
  <si>
    <t>Иные бюджетные ассигнования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</si>
  <si>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</si>
  <si>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</si>
  <si>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</si>
  <si>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</si>
  <si>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</si>
  <si>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</si>
  <si>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</si>
  <si>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</si>
  <si>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540</t>
  </si>
  <si>
    <t>Иные межбюджетные трансферты</t>
  </si>
  <si>
    <t>500</t>
  </si>
  <si>
    <t>Межбюджетные трансферты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</si>
  <si>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</si>
  <si>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</si>
  <si>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</si>
  <si>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110</t>
  </si>
  <si>
    <t>Расходы на выплаты персоналу казенных учреждений</t>
  </si>
  <si>
    <t>Услуги в области информационных технологий</t>
  </si>
  <si>
    <t>Подпрограмма "Профилактика правонарушений"</t>
  </si>
  <si>
    <t>Подпрограмма "Содействие трудоустройству граждан"</t>
  </si>
  <si>
    <t>Сумма</t>
  </si>
  <si>
    <t>ВР</t>
  </si>
  <si>
    <t>ЦСР</t>
  </si>
  <si>
    <t>Наименование показателя</t>
  </si>
  <si>
    <t>тыс.руб</t>
  </si>
  <si>
    <t>сельского поселения Хулимсунт</t>
  </si>
  <si>
    <t>ИТОГО:</t>
  </si>
  <si>
    <t>Расходы на обеспечение деятельности (оказание услуг)муниципальных учреждений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</si>
  <si>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</si>
  <si>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</si>
  <si>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</si>
  <si>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</si>
  <si>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Реализация мероприятий (в случае если не предусмотрено по обособленным направлениям расходов)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</si>
  <si>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</si>
  <si>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</si>
  <si>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</si>
  <si>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Управление Резервным фондом</t>
  </si>
  <si>
    <t>Основное мероприятие "Страхование муниципального имущества от случайных и непредвиденных событий"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</si>
  <si>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</si>
  <si>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</si>
  <si>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</si>
  <si>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</si>
  <si>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2100000000</t>
  </si>
  <si>
    <t>Субвенции на осуществление первичного военного учета на территориях, где отсутствуют военные комиссариаты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</si>
  <si>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</si>
  <si>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</si>
  <si>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</si>
  <si>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</si>
  <si>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</si>
  <si>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Закупка товаров, работ и услуг для обеспечения государственных (муниципальных) нужд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</si>
  <si>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</si>
  <si>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деятельности народных дружин</t>
  </si>
  <si>
    <t>Основное мероприятие "Организация трудоустройства несовершеннолетних граждан"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</si>
  <si>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</si>
  <si>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</si>
  <si>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</si>
  <si>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</si>
  <si>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</si>
  <si>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</si>
  <si>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</si>
  <si>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Социальное обеспечение и иные выплаты населению</t>
  </si>
  <si>
    <t>5000100000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</si>
  <si>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</si>
  <si>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5000151180</t>
  </si>
  <si>
    <t>2140199990</t>
  </si>
  <si>
    <t>к решению Совета депутатов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</si>
  <si>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</si>
  <si>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</si>
  <si>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</si>
  <si>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</si>
  <si>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</si>
  <si>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</si>
  <si>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</si>
  <si>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</si>
  <si>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</si>
  <si>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</si>
  <si>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</si>
  <si>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8620000000</t>
  </si>
  <si>
    <t>8620100000</t>
  </si>
  <si>
    <t>8620199990</t>
  </si>
  <si>
    <t>8700000000</t>
  </si>
  <si>
    <t>8710000000</t>
  </si>
  <si>
    <t>8710800000</t>
  </si>
  <si>
    <t>87108D9300</t>
  </si>
  <si>
    <t>8710200000</t>
  </si>
  <si>
    <t>8710282300</t>
  </si>
  <si>
    <t>87102S2300</t>
  </si>
  <si>
    <t>8900000000</t>
  </si>
  <si>
    <t>8910000000</t>
  </si>
  <si>
    <t>8910100000</t>
  </si>
  <si>
    <t>8910199990</t>
  </si>
  <si>
    <t>8910120070</t>
  </si>
  <si>
    <t>9000000000</t>
  </si>
  <si>
    <t>9010000000</t>
  </si>
  <si>
    <t>9100000000</t>
  </si>
  <si>
    <t>9100100000</t>
  </si>
  <si>
    <t>9100199990</t>
  </si>
  <si>
    <t>9100200000</t>
  </si>
  <si>
    <t>9100299990</t>
  </si>
  <si>
    <t>9200000000</t>
  </si>
  <si>
    <t>9210000000</t>
  </si>
  <si>
    <t>9210100000</t>
  </si>
  <si>
    <t>9210102030</t>
  </si>
  <si>
    <t>9210100590</t>
  </si>
  <si>
    <t>9210102040</t>
  </si>
  <si>
    <t>9210102400</t>
  </si>
  <si>
    <t>9210200000</t>
  </si>
  <si>
    <t>9210202400</t>
  </si>
  <si>
    <t>9210189020</t>
  </si>
  <si>
    <t>9210199990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</si>
  <si>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</si>
  <si>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</si>
  <si>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>5000489020</t>
  </si>
  <si>
    <t>5000122020</t>
  </si>
  <si>
    <t>8600000000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</si>
  <si>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</si>
  <si>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</si>
  <si>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</si>
  <si>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</si>
  <si>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</si>
  <si>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Подпрограмма  «Профилактика экстремизма и терроризма»</t>
  </si>
  <si>
    <t>8730000000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</si>
  <si>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</si>
  <si>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8730100000</t>
  </si>
  <si>
    <t>8730199990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</si>
  <si>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</si>
  <si>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5000000000</t>
  </si>
  <si>
    <t>Публичные нормативные социальные выплаты гражданам</t>
  </si>
  <si>
    <t>Изменеия</t>
  </si>
  <si>
    <t>Уточненая сумма</t>
  </si>
  <si>
    <t>8800000000</t>
  </si>
  <si>
    <t>Подпрограмма  «Организация и обеспечение мероприятий в сфере гражданской обороны, защиты населения и территории от чрезвычайных ситуаций"</t>
  </si>
  <si>
    <t>8820000000</t>
  </si>
  <si>
    <t>Основное мероприятие "Создание и содержанияе материальных ресурсов (запасов) для предупреждения и ликвидации чрезвычайных ситуаций"</t>
  </si>
  <si>
    <t>8820100000</t>
  </si>
  <si>
    <t>8820199990</t>
  </si>
  <si>
    <t>Основное мероприятие "Приобретение имущества в муниципальную собственность"</t>
  </si>
  <si>
    <t>9100300000</t>
  </si>
  <si>
    <t>9100399990</t>
  </si>
  <si>
    <t>8610199990</t>
  </si>
  <si>
    <t>(Приложение 9</t>
  </si>
  <si>
    <t>901010000</t>
  </si>
  <si>
    <t>9010199990</t>
  </si>
  <si>
    <t>Расходы местного бюджета на софинансирование субсидий на строительство (реконструкцию), капитальный ремонт и ремонт автомобильных дорог общего пользования.</t>
  </si>
  <si>
    <t>90101S2390</t>
  </si>
  <si>
    <t>Приложение 3</t>
  </si>
  <si>
    <t>от 22.12.2021 № 130)</t>
  </si>
  <si>
    <t>Муниципальная программа "Благоустройство территории сельского поселения Хулимсунт"</t>
  </si>
  <si>
    <t>Муниципальная программа "Содействие занятости населения на территории сельского поселения Хулимсунт"</t>
  </si>
  <si>
    <t>8510285060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</si>
  <si>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</si>
  <si>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</si>
  <si>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Хулимсунт"</t>
  </si>
  <si>
    <t>Муниципальная программа «Информационное общество сельского поселения 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</si>
  <si>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жизнедеятельности"</t>
  </si>
  <si>
    <t>Муниципальная программа "Развитие транспортной системы сельского поселения Хулимсунт"</t>
  </si>
  <si>
    <t>Муниципальная программа "Управление муниципальным имуществом в сельском поселении Хулимсунт"</t>
  </si>
  <si>
    <t>Муниципальная программа "Совершенствование муниципального управления в сельском поселении Хулимсунт"</t>
  </si>
  <si>
    <t>Распределение бюджетных ассигнований по целевым статьям (муниципальным программам сельского поселения Хулимсунт и непрограмным направлениям деятельности), группам  (группам и подгруппам) видов расходов классификации расходов бюджета сельского поселения Хулимсунт 2022 года</t>
  </si>
  <si>
    <t>от 25.11.2022 г. №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</si>
</sst>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;[Red]\-#,##0.0;0.0"/>
    <numFmt numFmtId="165" formatCode="000;;"/>
    <numFmt numFmtId="166" formatCode="0000000"/>
    <numFmt numFmtId="167" formatCode="000"/>
    <numFmt numFmtId="168" formatCode="#,##0.0_ ;[Red]\-#,##0.0\ "/>
    <numFmt numFmtId="169" formatCode="0000"/>
    <numFmt numFmtId="170" formatCode="00;;"/>
    <numFmt numFmtId="171" formatCode="#,##0.0"/>
    <numFmt numFmtId="172" formatCode="#,##0.00_ ;[Red]\-#,##0.0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wrapText="1"/>
      <protection hidden="1"/>
    </xf>
    <xf numFmtId="0" fontId="3" fillId="0" borderId="0" xfId="1" applyFont="1" applyProtection="1">
      <protection hidden="1"/>
    </xf>
    <xf numFmtId="0" fontId="4" fillId="0" borderId="0" xfId="1" applyFont="1"/>
    <xf numFmtId="166" fontId="3" fillId="2" borderId="0" xfId="1" applyNumberFormat="1" applyFont="1" applyFill="1" applyAlignment="1" applyProtection="1">
      <alignment horizontal="left" vertical="center" wrapText="1"/>
      <protection hidden="1"/>
    </xf>
    <xf numFmtId="167" fontId="2" fillId="2" borderId="0" xfId="1" applyNumberFormat="1" applyFont="1" applyFill="1" applyAlignment="1" applyProtection="1">
      <alignment horizontal="left" vertical="center" wrapText="1"/>
      <protection hidden="1"/>
    </xf>
    <xf numFmtId="167" fontId="3" fillId="2" borderId="0" xfId="1" applyNumberFormat="1" applyFont="1" applyFill="1" applyAlignment="1" applyProtection="1">
      <alignment horizontal="left" vertical="center" wrapText="1"/>
      <protection hidden="1"/>
    </xf>
    <xf numFmtId="0" fontId="6" fillId="2" borderId="0" xfId="1" applyFont="1" applyFill="1" applyProtection="1">
      <protection hidden="1"/>
    </xf>
    <xf numFmtId="0" fontId="6" fillId="2" borderId="0" xfId="1" applyFont="1" applyFill="1" applyAlignment="1" applyProtection="1">
      <alignment horizontal="center"/>
      <protection hidden="1"/>
    </xf>
    <xf numFmtId="0" fontId="7" fillId="2" borderId="0" xfId="1" applyFont="1" applyFill="1" applyAlignment="1" applyProtection="1">
      <alignment wrapText="1"/>
      <protection hidden="1"/>
    </xf>
    <xf numFmtId="0" fontId="9" fillId="2" borderId="0" xfId="1" applyFont="1" applyFill="1" applyProtection="1">
      <protection hidden="1"/>
    </xf>
    <xf numFmtId="0" fontId="8" fillId="0" borderId="0" xfId="1" applyFont="1" applyAlignment="1" applyProtection="1">
      <alignment wrapText="1"/>
      <protection hidden="1"/>
    </xf>
    <xf numFmtId="0" fontId="8" fillId="2" borderId="0" xfId="1" applyFont="1" applyFill="1" applyAlignment="1" applyProtection="1">
      <alignment wrapText="1"/>
      <protection hidden="1"/>
    </xf>
    <xf numFmtId="0" fontId="8" fillId="2" borderId="0" xfId="1" applyFont="1" applyFill="1" applyProtection="1">
      <protection hidden="1"/>
    </xf>
    <xf numFmtId="0" fontId="6" fillId="2" borderId="0" xfId="1" applyFont="1" applyFill="1"/>
    <xf numFmtId="165" fontId="6" fillId="4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" xfId="1" applyNumberFormat="1" applyFont="1" applyFill="1" applyBorder="1" applyAlignment="1" applyProtection="1">
      <alignment horizontal="center" vertical="center"/>
      <protection hidden="1"/>
    </xf>
    <xf numFmtId="49" fontId="6" fillId="3" borderId="1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8" fillId="2" borderId="0" xfId="1" applyFont="1" applyFill="1" applyAlignment="1" applyProtection="1">
      <alignment horizontal="center" vertical="center"/>
      <protection hidden="1"/>
    </xf>
    <xf numFmtId="0" fontId="9" fillId="2" borderId="0" xfId="1" applyFont="1" applyFill="1" applyAlignment="1" applyProtection="1">
      <alignment horizontal="center" vertical="center"/>
      <protection hidden="1"/>
    </xf>
    <xf numFmtId="164" fontId="6" fillId="4" borderId="1" xfId="1" applyNumberFormat="1" applyFont="1" applyFill="1" applyBorder="1" applyAlignment="1" applyProtection="1">
      <alignment horizontal="center" vertical="center"/>
      <protection hidden="1"/>
    </xf>
    <xf numFmtId="164" fontId="6" fillId="3" borderId="1" xfId="1" applyNumberFormat="1" applyFont="1" applyFill="1" applyBorder="1" applyAlignment="1" applyProtection="1">
      <alignment horizontal="center" vertical="center"/>
      <protection hidden="1"/>
    </xf>
    <xf numFmtId="4" fontId="6" fillId="3" borderId="1" xfId="1" applyNumberFormat="1" applyFont="1" applyFill="1" applyBorder="1" applyAlignment="1" applyProtection="1">
      <alignment horizontal="center" vertical="center"/>
      <protection hidden="1"/>
    </xf>
    <xf numFmtId="170" fontId="6" fillId="3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 vertical="center" wrapText="1"/>
      <protection hidden="1"/>
    </xf>
    <xf numFmtId="168" fontId="8" fillId="2" borderId="0" xfId="1" applyNumberFormat="1" applyFont="1" applyFill="1" applyAlignment="1" applyProtection="1">
      <alignment horizontal="center" vertical="center"/>
      <protection hidden="1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 applyProtection="1">
      <alignment horizontal="right"/>
      <protection hidden="1"/>
    </xf>
    <xf numFmtId="0" fontId="6" fillId="0" borderId="0" xfId="1" applyFont="1"/>
    <xf numFmtId="0" fontId="6" fillId="0" borderId="0" xfId="1" applyFont="1" applyProtection="1">
      <protection hidden="1"/>
    </xf>
    <xf numFmtId="0" fontId="6" fillId="5" borderId="1" xfId="1" applyFont="1" applyFill="1" applyBorder="1" applyAlignment="1" applyProtection="1">
      <alignment horizontal="center" vertical="center" wrapText="1"/>
      <protection hidden="1"/>
    </xf>
    <xf numFmtId="0" fontId="6" fillId="5" borderId="1" xfId="1" applyFont="1" applyFill="1" applyBorder="1" applyAlignment="1">
      <alignment horizontal="center" vertical="center" wrapText="1"/>
    </xf>
    <xf numFmtId="171" fontId="6" fillId="0" borderId="1" xfId="1" applyNumberFormat="1" applyFont="1" applyBorder="1" applyAlignment="1" applyProtection="1">
      <alignment horizontal="center" vertical="center"/>
      <protection hidden="1"/>
    </xf>
    <xf numFmtId="171" fontId="6" fillId="0" borderId="1" xfId="1" applyNumberFormat="1" applyFont="1" applyBorder="1" applyAlignment="1">
      <alignment horizontal="center" vertical="center"/>
    </xf>
    <xf numFmtId="171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4" fontId="6" fillId="4" borderId="1" xfId="1" applyNumberFormat="1" applyFont="1" applyFill="1" applyBorder="1" applyAlignment="1" applyProtection="1">
      <alignment horizontal="center" vertical="center"/>
      <protection hidden="1"/>
    </xf>
    <xf numFmtId="171" fontId="1" fillId="0" borderId="0" xfId="1" applyNumberFormat="1"/>
    <xf numFmtId="172" fontId="1" fillId="0" borderId="0" xfId="1" applyNumberFormat="1"/>
    <xf numFmtId="171" fontId="6" fillId="3" borderId="1" xfId="1" applyNumberFormat="1" applyFont="1" applyFill="1" applyBorder="1" applyAlignment="1" applyProtection="1">
      <alignment horizontal="center" vertical="center"/>
      <protection hidden="1"/>
    </xf>
    <xf numFmtId="49" fontId="6" fillId="4" borderId="1" xfId="1" applyNumberFormat="1" applyFont="1" applyFill="1" applyBorder="1" applyAlignment="1" applyProtection="1">
      <alignment horizontal="center" vertical="center"/>
      <protection hidden="1"/>
    </xf>
    <xf numFmtId="0" fontId="7" fillId="5" borderId="1" xfId="1" applyFont="1" applyFill="1" applyBorder="1" applyAlignment="1" applyProtection="1">
      <alignment horizontal="center" vertical="center"/>
      <protection hidden="1"/>
    </xf>
    <xf numFmtId="0" fontId="7" fillId="5" borderId="1" xfId="1" applyFont="1" applyFill="1" applyBorder="1" applyAlignment="1" applyProtection="1">
      <alignment horizontal="center" vertical="center" wrapText="1"/>
      <protection hidden="1"/>
    </xf>
    <xf numFmtId="171" fontId="7" fillId="5" borderId="1" xfId="1" applyNumberFormat="1" applyFont="1" applyFill="1" applyBorder="1" applyAlignment="1">
      <alignment horizontal="center" vertical="center"/>
    </xf>
    <xf numFmtId="171" fontId="10" fillId="0" borderId="1" xfId="1" applyNumberFormat="1" applyFont="1" applyBorder="1" applyAlignment="1" applyProtection="1">
      <alignment horizontal="center" vertical="center"/>
      <protection hidden="1"/>
    </xf>
    <xf numFmtId="171" fontId="10" fillId="4" borderId="1" xfId="1" applyNumberFormat="1" applyFont="1" applyFill="1" applyBorder="1" applyAlignment="1" applyProtection="1">
      <alignment horizontal="center" vertical="center"/>
      <protection hidden="1"/>
    </xf>
    <xf numFmtId="171" fontId="10" fillId="3" borderId="1" xfId="1" applyNumberFormat="1" applyFont="1" applyFill="1" applyBorder="1" applyAlignment="1" applyProtection="1">
      <alignment horizontal="center" vertical="center"/>
      <protection hidden="1"/>
    </xf>
    <xf numFmtId="171" fontId="10" fillId="0" borderId="1" xfId="1" applyNumberFormat="1" applyFont="1" applyBorder="1" applyAlignment="1">
      <alignment horizontal="center" vertical="center"/>
    </xf>
    <xf numFmtId="0" fontId="7" fillId="2" borderId="0" xfId="1" applyFont="1" applyFill="1" applyAlignment="1" applyProtection="1">
      <alignment horizontal="center" wrapText="1"/>
      <protection hidden="1"/>
    </xf>
    <xf numFmtId="0" fontId="6" fillId="2" borderId="0" xfId="1" applyFont="1" applyFill="1" applyAlignment="1" applyProtection="1">
      <alignment horizontal="right"/>
      <protection hidden="1"/>
    </xf>
    <xf numFmtId="167" fontId="6" fillId="3" borderId="1" xfId="1" applyNumberFormat="1" applyFont="1" applyFill="1" applyBorder="1" applyAlignment="1" applyProtection="1">
      <alignment vertical="center" wrapText="1"/>
      <protection hidden="1"/>
    </xf>
    <xf numFmtId="166" fontId="6" fillId="3" borderId="1" xfId="1" applyNumberFormat="1" applyFont="1" applyFill="1" applyBorder="1" applyAlignment="1" applyProtection="1">
      <alignment vertical="center" wrapText="1"/>
      <protection hidden="1"/>
    </xf>
    <xf numFmtId="167" fontId="6" fillId="3" borderId="1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2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3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4" xfId="1" applyNumberFormat="1" applyFont="1" applyFill="1" applyBorder="1" applyAlignment="1" applyProtection="1">
      <alignment horizontal="left" vertical="center" wrapText="1"/>
      <protection hidden="1"/>
    </xf>
    <xf numFmtId="0" fontId="7" fillId="5" borderId="1" xfId="1" applyFont="1" applyFill="1" applyBorder="1" applyAlignment="1" applyProtection="1">
      <alignment horizontal="left"/>
      <protection hidden="1"/>
    </xf>
    <xf numFmtId="166" fontId="6" fillId="3" borderId="1" xfId="1" applyNumberFormat="1" applyFont="1" applyFill="1" applyBorder="1" applyAlignment="1" applyProtection="1">
      <alignment horizontal="left" vertical="center" wrapText="1"/>
      <protection hidden="1"/>
    </xf>
    <xf numFmtId="169" fontId="6" fillId="3" borderId="1" xfId="1" applyNumberFormat="1" applyFont="1" applyFill="1" applyBorder="1" applyAlignment="1" applyProtection="1">
      <alignment vertical="center" wrapText="1"/>
      <protection hidden="1"/>
    </xf>
    <xf numFmtId="168" fontId="7" fillId="5" borderId="1" xfId="1" applyNumberFormat="1" applyFont="1" applyFill="1" applyBorder="1" applyAlignment="1" applyProtection="1">
      <alignment horizontal="right" vertical="center"/>
      <protection hidden="1"/>
    </xf>
    <xf numFmtId="166" fontId="6" fillId="4" borderId="1" xfId="1" applyNumberFormat="1" applyFont="1" applyFill="1" applyBorder="1" applyAlignment="1" applyProtection="1">
      <alignment vertical="center" wrapText="1"/>
      <protection hidden="1"/>
    </xf>
    <xf numFmtId="0" fontId="7" fillId="5" borderId="1" xfId="1" applyFont="1" applyFill="1" applyBorder="1" applyAlignment="1" applyProtection="1">
      <alignment horizontal="center"/>
      <protection hidden="1"/>
    </xf>
    <xf numFmtId="167" fontId="6" fillId="4" borderId="1" xfId="1" applyNumberFormat="1" applyFont="1" applyFill="1" applyBorder="1" applyAlignment="1" applyProtection="1">
      <alignment horizontal="left" vertical="center" wrapText="1"/>
      <protection hidden="1"/>
    </xf>
    <xf numFmtId="169" fontId="6" fillId="4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62"/>
  <sheetViews>
    <sheetView showGridLines="0" tabSelected="1" zoomScale="70" zoomScaleNormal="70" workbookViewId="0">
      <selection activeCell="X10" sqref="X10"/>
    </sheetView>
  </sheetViews>
  <sheetFormatPr defaultColWidth="9.140625" defaultRowHeight="12.75" x14ac:dyDescent="0.2"/>
  <cols>
    <col min="1" max="1" width="6" style="1" customWidth="1"/>
    <col min="2" max="2" width="6.42578125" style="17" customWidth="1"/>
    <col min="3" max="3" width="5.28515625" style="17" customWidth="1"/>
    <col min="4" max="4" width="8.42578125" style="17" customWidth="1"/>
    <col min="5" max="5" width="6.5703125" style="17" customWidth="1"/>
    <col min="6" max="7" width="5.85546875" style="17" customWidth="1"/>
    <col min="8" max="8" width="9.42578125" style="17" customWidth="1"/>
    <col min="9" max="9" width="8" style="17" customWidth="1"/>
    <col min="10" max="10" width="7" style="17" customWidth="1"/>
    <col min="11" max="11" width="6.5703125" style="17" customWidth="1"/>
    <col min="12" max="12" width="1.140625" style="17" customWidth="1"/>
    <col min="13" max="13" width="1.85546875" style="17" customWidth="1"/>
    <col min="14" max="14" width="11.42578125" style="30" customWidth="1"/>
    <col min="15" max="15" width="5.7109375" style="30" customWidth="1"/>
    <col min="16" max="16" width="15.5703125" style="30" customWidth="1"/>
    <col min="17" max="17" width="12.7109375" style="32" customWidth="1"/>
    <col min="18" max="18" width="12" style="32" customWidth="1"/>
    <col min="19" max="19" width="9.140625" style="1"/>
    <col min="20" max="20" width="9.7109375" style="1" bestFit="1" customWidth="1"/>
    <col min="21" max="16384" width="9.140625" style="1"/>
  </cols>
  <sheetData>
    <row r="1" spans="1:18" ht="12.75" customHeight="1" x14ac:dyDescent="0.2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52" t="s">
        <v>149</v>
      </c>
      <c r="N1" s="52"/>
      <c r="O1" s="52"/>
      <c r="P1" s="52"/>
      <c r="Q1" s="52"/>
      <c r="R1" s="52"/>
    </row>
    <row r="2" spans="1:18" ht="12.75" customHeight="1" x14ac:dyDescent="0.2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52" t="s">
        <v>69</v>
      </c>
      <c r="N2" s="52"/>
      <c r="O2" s="52"/>
      <c r="P2" s="52"/>
      <c r="Q2" s="52"/>
      <c r="R2" s="52"/>
    </row>
    <row r="3" spans="1:18" ht="12.75" customHeight="1" x14ac:dyDescent="0.2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52" t="s">
        <v>29</v>
      </c>
      <c r="N3" s="52"/>
      <c r="O3" s="52"/>
      <c r="P3" s="52"/>
      <c r="Q3" s="52"/>
      <c r="R3" s="52"/>
    </row>
    <row r="4" spans="1:18" ht="12.75" customHeight="1" x14ac:dyDescent="0.2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52" t="s">
        <v>163</v>
      </c>
      <c r="N4" s="52"/>
      <c r="O4" s="52"/>
      <c r="P4" s="52"/>
      <c r="Q4" s="52"/>
      <c r="R4" s="52"/>
    </row>
    <row r="5" spans="1:18" ht="12.75" customHeight="1" x14ac:dyDescent="0.2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1"/>
      <c r="N5" s="31"/>
      <c r="O5" s="31"/>
      <c r="P5" s="31"/>
      <c r="Q5" s="31"/>
      <c r="R5" s="31"/>
    </row>
    <row r="6" spans="1:18" ht="12.75" customHeight="1" x14ac:dyDescent="0.2">
      <c r="A6" s="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52" t="s">
        <v>144</v>
      </c>
      <c r="N6" s="52"/>
      <c r="O6" s="52"/>
      <c r="P6" s="52"/>
      <c r="Q6" s="52"/>
      <c r="R6" s="52"/>
    </row>
    <row r="7" spans="1:18" ht="12.75" customHeight="1" x14ac:dyDescent="0.2">
      <c r="A7" s="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2" t="s">
        <v>69</v>
      </c>
      <c r="N7" s="52"/>
      <c r="O7" s="52"/>
      <c r="P7" s="52"/>
      <c r="Q7" s="52"/>
      <c r="R7" s="52"/>
    </row>
    <row r="8" spans="1:18" ht="12.75" customHeight="1" x14ac:dyDescent="0.2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52" t="s">
        <v>29</v>
      </c>
      <c r="N8" s="52"/>
      <c r="O8" s="52"/>
      <c r="P8" s="52"/>
      <c r="Q8" s="52"/>
      <c r="R8" s="52"/>
    </row>
    <row r="9" spans="1:18" ht="12.75" customHeight="1" x14ac:dyDescent="0.2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52" t="s">
        <v>150</v>
      </c>
      <c r="N9" s="52"/>
      <c r="O9" s="52"/>
      <c r="P9" s="52"/>
      <c r="Q9" s="52"/>
      <c r="R9" s="52"/>
    </row>
    <row r="10" spans="1:18" ht="18" customHeight="1" x14ac:dyDescent="0.2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21"/>
      <c r="O10" s="21"/>
      <c r="P10" s="21"/>
      <c r="Q10" s="33"/>
    </row>
    <row r="11" spans="1:18" ht="53.25" customHeight="1" x14ac:dyDescent="0.2">
      <c r="B11" s="12"/>
      <c r="C11" s="12"/>
      <c r="D11" s="12"/>
      <c r="E11" s="12"/>
      <c r="F11" s="12"/>
      <c r="G11" s="51" t="s">
        <v>162</v>
      </c>
      <c r="H11" s="51"/>
      <c r="I11" s="51"/>
      <c r="J11" s="51"/>
      <c r="K11" s="51"/>
      <c r="L11" s="51"/>
      <c r="M11" s="51"/>
      <c r="N11" s="51"/>
      <c r="O11" s="51"/>
      <c r="P11" s="51"/>
      <c r="Q11" s="33"/>
    </row>
    <row r="12" spans="1:18" ht="12.75" customHeight="1" x14ac:dyDescent="0.2">
      <c r="A12" s="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1"/>
      <c r="O12" s="21"/>
      <c r="P12" s="22"/>
      <c r="Q12" s="33"/>
    </row>
    <row r="13" spans="1:18" ht="11.25" customHeight="1" x14ac:dyDescent="0.2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3"/>
      <c r="O13" s="23"/>
      <c r="P13" s="23" t="s">
        <v>28</v>
      </c>
      <c r="Q13" s="33"/>
    </row>
    <row r="14" spans="1:18" ht="24" customHeight="1" x14ac:dyDescent="0.2">
      <c r="A14" s="5"/>
      <c r="B14" s="64" t="s">
        <v>27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44" t="s">
        <v>26</v>
      </c>
      <c r="O14" s="44" t="s">
        <v>25</v>
      </c>
      <c r="P14" s="45" t="s">
        <v>24</v>
      </c>
      <c r="Q14" s="34" t="s">
        <v>132</v>
      </c>
      <c r="R14" s="35" t="s">
        <v>133</v>
      </c>
    </row>
    <row r="15" spans="1:18" ht="26.25" customHeight="1" x14ac:dyDescent="0.2">
      <c r="A15" s="3"/>
      <c r="B15" s="63" t="s">
        <v>151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43" t="s">
        <v>46</v>
      </c>
      <c r="O15" s="18" t="s">
        <v>0</v>
      </c>
      <c r="P15" s="24">
        <f>P16</f>
        <v>2341.1999999999998</v>
      </c>
      <c r="Q15" s="24">
        <f t="shared" ref="Q15:R15" si="0">Q16</f>
        <v>100</v>
      </c>
      <c r="R15" s="24">
        <f t="shared" si="0"/>
        <v>2441.1999999999998</v>
      </c>
    </row>
    <row r="16" spans="1:18" ht="21" customHeight="1" x14ac:dyDescent="0.2">
      <c r="A16" s="3"/>
      <c r="B16" s="54" t="s">
        <v>59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0" t="s">
        <v>60</v>
      </c>
      <c r="O16" s="19" t="s">
        <v>0</v>
      </c>
      <c r="P16" s="25">
        <f>P17</f>
        <v>2341.1999999999998</v>
      </c>
      <c r="Q16" s="25">
        <f t="shared" ref="Q16:R16" si="1">Q17</f>
        <v>100</v>
      </c>
      <c r="R16" s="25">
        <f t="shared" si="1"/>
        <v>2441.1999999999998</v>
      </c>
    </row>
    <row r="17" spans="1:21" ht="27" customHeight="1" x14ac:dyDescent="0.2">
      <c r="A17" s="3"/>
      <c r="B17" s="53" t="s">
        <v>61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20" t="s">
        <v>62</v>
      </c>
      <c r="O17" s="19"/>
      <c r="P17" s="25">
        <f>P18</f>
        <v>2341.1999999999998</v>
      </c>
      <c r="Q17" s="25">
        <f>Q18</f>
        <v>100</v>
      </c>
      <c r="R17" s="25">
        <f>R18</f>
        <v>2441.1999999999998</v>
      </c>
    </row>
    <row r="18" spans="1:21" ht="44.25" customHeight="1" x14ac:dyDescent="0.2">
      <c r="A18" s="3"/>
      <c r="B18" s="53" t="s">
        <v>36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20" t="s">
        <v>68</v>
      </c>
      <c r="O18" s="19"/>
      <c r="P18" s="25">
        <f>P19</f>
        <v>2341.1999999999998</v>
      </c>
      <c r="Q18" s="25">
        <f t="shared" ref="Q18:R18" si="2">Q19</f>
        <v>100</v>
      </c>
      <c r="R18" s="25">
        <f t="shared" si="2"/>
        <v>2441.1999999999998</v>
      </c>
    </row>
    <row r="19" spans="1:21" ht="24" customHeight="1" x14ac:dyDescent="0.2">
      <c r="A19" s="3"/>
      <c r="B19" s="53" t="s">
        <v>53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20" t="s">
        <v>68</v>
      </c>
      <c r="O19" s="19" t="s">
        <v>11</v>
      </c>
      <c r="P19" s="25">
        <f>P20</f>
        <v>2341.1999999999998</v>
      </c>
      <c r="Q19" s="25">
        <f t="shared" ref="Q19:R19" si="3">Q20</f>
        <v>100</v>
      </c>
      <c r="R19" s="25">
        <f t="shared" si="3"/>
        <v>2441.1999999999998</v>
      </c>
    </row>
    <row r="20" spans="1:21" ht="35.450000000000003" customHeight="1" x14ac:dyDescent="0.2">
      <c r="A20" s="3"/>
      <c r="B20" s="53" t="s">
        <v>10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20" t="s">
        <v>68</v>
      </c>
      <c r="O20" s="19" t="s">
        <v>9</v>
      </c>
      <c r="P20" s="25">
        <v>2341.1999999999998</v>
      </c>
      <c r="Q20" s="37">
        <v>100</v>
      </c>
      <c r="R20" s="37">
        <f>P20+Q20</f>
        <v>2441.1999999999998</v>
      </c>
    </row>
    <row r="21" spans="1:21" ht="34.15" customHeight="1" x14ac:dyDescent="0.2">
      <c r="A21" s="3"/>
      <c r="B21" s="63" t="s">
        <v>152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43" t="s">
        <v>70</v>
      </c>
      <c r="O21" s="18" t="s">
        <v>0</v>
      </c>
      <c r="P21" s="24">
        <f>P22</f>
        <v>4085</v>
      </c>
      <c r="Q21" s="24">
        <f>Q22</f>
        <v>154.9</v>
      </c>
      <c r="R21" s="24">
        <f t="shared" ref="R21" si="4">R22</f>
        <v>4239.8999999999996</v>
      </c>
    </row>
    <row r="22" spans="1:21" ht="27" customHeight="1" x14ac:dyDescent="0.2">
      <c r="A22" s="3"/>
      <c r="B22" s="54" t="s">
        <v>23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20" t="s">
        <v>71</v>
      </c>
      <c r="O22" s="19" t="s">
        <v>0</v>
      </c>
      <c r="P22" s="25">
        <f>P23+P30</f>
        <v>4085</v>
      </c>
      <c r="Q22" s="25">
        <f>Q23+Q30</f>
        <v>154.9</v>
      </c>
      <c r="R22" s="25">
        <f t="shared" ref="R22" si="5">R23+R30</f>
        <v>4239.8999999999996</v>
      </c>
      <c r="U22" s="40"/>
    </row>
    <row r="23" spans="1:21" ht="31.5" customHeight="1" x14ac:dyDescent="0.2">
      <c r="A23" s="3"/>
      <c r="B23" s="54" t="s">
        <v>32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20" t="s">
        <v>72</v>
      </c>
      <c r="O23" s="19" t="s">
        <v>0</v>
      </c>
      <c r="P23" s="25">
        <f>P24+P27</f>
        <v>2925</v>
      </c>
      <c r="Q23" s="25">
        <f>Q24+Q27</f>
        <v>0</v>
      </c>
      <c r="R23" s="25">
        <f t="shared" ref="R23" si="6">R25+R27</f>
        <v>2925</v>
      </c>
    </row>
    <row r="24" spans="1:21" ht="42" customHeight="1" x14ac:dyDescent="0.2">
      <c r="A24" s="3"/>
      <c r="B24" s="53" t="s">
        <v>33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20" t="s">
        <v>73</v>
      </c>
      <c r="O24" s="19"/>
      <c r="P24" s="25">
        <f>P25</f>
        <v>1425</v>
      </c>
      <c r="Q24" s="25">
        <f t="shared" ref="Q24:R24" si="7">Q25</f>
        <v>0</v>
      </c>
      <c r="R24" s="25">
        <f t="shared" si="7"/>
        <v>1425</v>
      </c>
      <c r="T24" s="41"/>
    </row>
    <row r="25" spans="1:21" ht="44.25" customHeight="1" x14ac:dyDescent="0.2">
      <c r="A25" s="3"/>
      <c r="B25" s="53" t="s">
        <v>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20" t="s">
        <v>73</v>
      </c>
      <c r="O25" s="19" t="s">
        <v>6</v>
      </c>
      <c r="P25" s="25">
        <f>P26</f>
        <v>1425</v>
      </c>
      <c r="Q25" s="25">
        <f t="shared" ref="Q25:R25" si="8">Q26</f>
        <v>0</v>
      </c>
      <c r="R25" s="25">
        <f t="shared" si="8"/>
        <v>1425</v>
      </c>
    </row>
    <row r="26" spans="1:21" ht="31.5" customHeight="1" x14ac:dyDescent="0.2">
      <c r="A26" s="3"/>
      <c r="B26" s="53" t="s">
        <v>20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20" t="s">
        <v>73</v>
      </c>
      <c r="O26" s="19" t="s">
        <v>19</v>
      </c>
      <c r="P26" s="25">
        <v>1425</v>
      </c>
      <c r="Q26" s="36">
        <v>0</v>
      </c>
      <c r="R26" s="37">
        <f>P26+Q26</f>
        <v>1425</v>
      </c>
    </row>
    <row r="27" spans="1:21" ht="42.75" customHeight="1" x14ac:dyDescent="0.2">
      <c r="A27" s="3"/>
      <c r="B27" s="53" t="s">
        <v>63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20" t="s">
        <v>74</v>
      </c>
      <c r="O27" s="19"/>
      <c r="P27" s="25">
        <f>P28</f>
        <v>1500</v>
      </c>
      <c r="Q27" s="25">
        <f t="shared" ref="Q27:R27" si="9">Q28</f>
        <v>0</v>
      </c>
      <c r="R27" s="25">
        <f t="shared" si="9"/>
        <v>1500</v>
      </c>
    </row>
    <row r="28" spans="1:21" ht="42.75" customHeight="1" x14ac:dyDescent="0.2">
      <c r="A28" s="3"/>
      <c r="B28" s="53" t="s">
        <v>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20" t="s">
        <v>74</v>
      </c>
      <c r="O28" s="19" t="s">
        <v>6</v>
      </c>
      <c r="P28" s="25">
        <f>P29</f>
        <v>1500</v>
      </c>
      <c r="Q28" s="25">
        <f t="shared" ref="Q28:R28" si="10">Q29</f>
        <v>0</v>
      </c>
      <c r="R28" s="25">
        <f t="shared" si="10"/>
        <v>1500</v>
      </c>
    </row>
    <row r="29" spans="1:21" ht="29.25" customHeight="1" x14ac:dyDescent="0.2">
      <c r="A29" s="3"/>
      <c r="B29" s="53" t="s">
        <v>20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20" t="s">
        <v>74</v>
      </c>
      <c r="O29" s="19" t="s">
        <v>19</v>
      </c>
      <c r="P29" s="25">
        <v>1500</v>
      </c>
      <c r="Q29" s="36">
        <v>0</v>
      </c>
      <c r="R29" s="37">
        <f>P29+Q29</f>
        <v>1500</v>
      </c>
    </row>
    <row r="30" spans="1:21" ht="29.25" customHeight="1" x14ac:dyDescent="0.2">
      <c r="A30" s="3"/>
      <c r="B30" s="55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20" t="s">
        <v>75</v>
      </c>
      <c r="O30" s="19"/>
      <c r="P30" s="25">
        <f>P31</f>
        <v>1160</v>
      </c>
      <c r="Q30" s="25">
        <f>Q31+Q32</f>
        <v>154.9</v>
      </c>
      <c r="R30" s="25">
        <f t="shared" ref="R30" si="11">R31</f>
        <v>1314.9</v>
      </c>
    </row>
    <row r="31" spans="1:21" ht="42.75" customHeight="1" x14ac:dyDescent="0.2">
      <c r="A31" s="3"/>
      <c r="B31" s="55" t="s">
        <v>36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20" t="s">
        <v>76</v>
      </c>
      <c r="O31" s="19"/>
      <c r="P31" s="25">
        <f>P34+P36</f>
        <v>1160</v>
      </c>
      <c r="Q31" s="25">
        <f>Q34+Q36</f>
        <v>-80.099999999999994</v>
      </c>
      <c r="R31" s="25">
        <f>R34+R36+R32</f>
        <v>1314.9</v>
      </c>
    </row>
    <row r="32" spans="1:21" ht="38.25" customHeight="1" x14ac:dyDescent="0.2">
      <c r="A32" s="3"/>
      <c r="B32" s="56" t="s">
        <v>154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  <c r="N32" s="20" t="s">
        <v>153</v>
      </c>
      <c r="O32" s="19">
        <v>100</v>
      </c>
      <c r="P32" s="25">
        <f>P33</f>
        <v>0</v>
      </c>
      <c r="Q32" s="25">
        <f>Q33</f>
        <v>235</v>
      </c>
      <c r="R32" s="25">
        <f>P32+Q32</f>
        <v>235</v>
      </c>
    </row>
    <row r="33" spans="1:18" ht="19.899999999999999" customHeight="1" x14ac:dyDescent="0.2">
      <c r="A33" s="3"/>
      <c r="B33" s="56" t="s">
        <v>20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20" t="s">
        <v>153</v>
      </c>
      <c r="O33" s="19">
        <v>110</v>
      </c>
      <c r="P33" s="25">
        <v>0</v>
      </c>
      <c r="Q33" s="25">
        <v>235</v>
      </c>
      <c r="R33" s="25">
        <f>P33+Q33</f>
        <v>235</v>
      </c>
    </row>
    <row r="34" spans="1:18" ht="25.9" customHeight="1" x14ac:dyDescent="0.2">
      <c r="A34" s="3"/>
      <c r="B34" s="55" t="s">
        <v>7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20" t="s">
        <v>76</v>
      </c>
      <c r="O34" s="19">
        <v>100</v>
      </c>
      <c r="P34" s="25">
        <f>P35</f>
        <v>1130</v>
      </c>
      <c r="Q34" s="25">
        <f t="shared" ref="Q34:R34" si="12">Q35</f>
        <v>-50.1</v>
      </c>
      <c r="R34" s="25">
        <f t="shared" si="12"/>
        <v>1079.9000000000001</v>
      </c>
    </row>
    <row r="35" spans="1:18" ht="24.75" customHeight="1" x14ac:dyDescent="0.2">
      <c r="A35" s="3"/>
      <c r="B35" s="55" t="s">
        <v>20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20" t="s">
        <v>76</v>
      </c>
      <c r="O35" s="19">
        <v>110</v>
      </c>
      <c r="P35" s="25">
        <v>1130</v>
      </c>
      <c r="Q35" s="47">
        <v>-50.1</v>
      </c>
      <c r="R35" s="37">
        <f>P35+Q35</f>
        <v>1079.9000000000001</v>
      </c>
    </row>
    <row r="36" spans="1:18" ht="24" customHeight="1" x14ac:dyDescent="0.2">
      <c r="A36" s="3"/>
      <c r="B36" s="55" t="s">
        <v>53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20" t="s">
        <v>76</v>
      </c>
      <c r="O36" s="19">
        <v>200</v>
      </c>
      <c r="P36" s="25">
        <v>30</v>
      </c>
      <c r="Q36" s="47">
        <f>Q37</f>
        <v>-30</v>
      </c>
      <c r="R36" s="36">
        <f>R37</f>
        <v>0</v>
      </c>
    </row>
    <row r="37" spans="1:18" s="6" customFormat="1" ht="24.75" customHeight="1" x14ac:dyDescent="0.2">
      <c r="A37" s="5"/>
      <c r="B37" s="55" t="s">
        <v>10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20" t="s">
        <v>76</v>
      </c>
      <c r="O37" s="19">
        <v>240</v>
      </c>
      <c r="P37" s="25">
        <v>30</v>
      </c>
      <c r="Q37" s="47">
        <v>-30</v>
      </c>
      <c r="R37" s="37">
        <f>P37+Q37</f>
        <v>0</v>
      </c>
    </row>
    <row r="38" spans="1:18" ht="41.25" customHeight="1" x14ac:dyDescent="0.2">
      <c r="A38" s="3"/>
      <c r="B38" s="63" t="s">
        <v>155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43" t="s">
        <v>118</v>
      </c>
      <c r="O38" s="18" t="s">
        <v>0</v>
      </c>
      <c r="P38" s="39">
        <f>P39+P44</f>
        <v>3500</v>
      </c>
      <c r="Q38" s="48">
        <f>Q39+Q44</f>
        <v>-351.8</v>
      </c>
      <c r="R38" s="39">
        <f>R39+R44</f>
        <v>3148.2</v>
      </c>
    </row>
    <row r="39" spans="1:18" ht="38.25" customHeight="1" x14ac:dyDescent="0.2">
      <c r="A39" s="3"/>
      <c r="B39" s="54" t="s">
        <v>77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20" t="s">
        <v>78</v>
      </c>
      <c r="O39" s="20"/>
      <c r="P39" s="26">
        <f>P40</f>
        <v>2900</v>
      </c>
      <c r="Q39" s="49">
        <f t="shared" ref="Q39:R39" si="13">Q40</f>
        <v>-401.8</v>
      </c>
      <c r="R39" s="26">
        <f t="shared" si="13"/>
        <v>2498.1999999999998</v>
      </c>
    </row>
    <row r="40" spans="1:18" ht="27.75" customHeight="1" x14ac:dyDescent="0.2">
      <c r="A40" s="3"/>
      <c r="B40" s="53" t="s">
        <v>79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20" t="s">
        <v>80</v>
      </c>
      <c r="O40" s="20"/>
      <c r="P40" s="26">
        <f>P41</f>
        <v>2900</v>
      </c>
      <c r="Q40" s="49">
        <f>+Q41</f>
        <v>-401.8</v>
      </c>
      <c r="R40" s="26">
        <f>R41</f>
        <v>2498.1999999999998</v>
      </c>
    </row>
    <row r="41" spans="1:18" ht="30.75" customHeight="1" x14ac:dyDescent="0.2">
      <c r="A41" s="3"/>
      <c r="B41" s="53" t="s">
        <v>36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20" t="s">
        <v>143</v>
      </c>
      <c r="O41" s="20"/>
      <c r="P41" s="26">
        <f>P42</f>
        <v>2900</v>
      </c>
      <c r="Q41" s="49">
        <f t="shared" ref="Q41:Q42" si="14">Q42</f>
        <v>-401.8</v>
      </c>
      <c r="R41" s="26">
        <f t="shared" ref="R41:R42" si="15">R42</f>
        <v>2498.1999999999998</v>
      </c>
    </row>
    <row r="42" spans="1:18" ht="27.6" customHeight="1" x14ac:dyDescent="0.2">
      <c r="A42" s="3"/>
      <c r="B42" s="53" t="s">
        <v>53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20" t="s">
        <v>143</v>
      </c>
      <c r="O42" s="20" t="s">
        <v>11</v>
      </c>
      <c r="P42" s="26">
        <f>P43</f>
        <v>2900</v>
      </c>
      <c r="Q42" s="49">
        <f t="shared" si="14"/>
        <v>-401.8</v>
      </c>
      <c r="R42" s="26">
        <f t="shared" si="15"/>
        <v>2498.1999999999998</v>
      </c>
    </row>
    <row r="43" spans="1:18" ht="24.75" customHeight="1" x14ac:dyDescent="0.2">
      <c r="A43" s="3"/>
      <c r="B43" s="53" t="s">
        <v>10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20" t="s">
        <v>143</v>
      </c>
      <c r="O43" s="20" t="s">
        <v>9</v>
      </c>
      <c r="P43" s="26">
        <v>2900</v>
      </c>
      <c r="Q43" s="50">
        <v>-401.8</v>
      </c>
      <c r="R43" s="37">
        <f>P43+Q43</f>
        <v>2498.1999999999998</v>
      </c>
    </row>
    <row r="44" spans="1:18" ht="30" customHeight="1" x14ac:dyDescent="0.2">
      <c r="A44" s="3"/>
      <c r="B44" s="54" t="s">
        <v>34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20" t="s">
        <v>81</v>
      </c>
      <c r="O44" s="20"/>
      <c r="P44" s="26">
        <f>P45</f>
        <v>600</v>
      </c>
      <c r="Q44" s="42">
        <f t="shared" ref="Q44:R44" si="16">Q45</f>
        <v>50</v>
      </c>
      <c r="R44" s="26">
        <f t="shared" si="16"/>
        <v>650</v>
      </c>
    </row>
    <row r="45" spans="1:18" ht="21.75" customHeight="1" x14ac:dyDescent="0.2">
      <c r="A45" s="3"/>
      <c r="B45" s="53" t="s">
        <v>35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20" t="s">
        <v>82</v>
      </c>
      <c r="O45" s="20"/>
      <c r="P45" s="26">
        <f>P46</f>
        <v>600</v>
      </c>
      <c r="Q45" s="42">
        <f t="shared" ref="Q45:R45" si="17">Q46</f>
        <v>50</v>
      </c>
      <c r="R45" s="26">
        <f t="shared" si="17"/>
        <v>650</v>
      </c>
    </row>
    <row r="46" spans="1:18" ht="24.75" customHeight="1" x14ac:dyDescent="0.2">
      <c r="A46" s="3"/>
      <c r="B46" s="53" t="s">
        <v>36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20" t="s">
        <v>83</v>
      </c>
      <c r="O46" s="20"/>
      <c r="P46" s="26">
        <f>P47</f>
        <v>600</v>
      </c>
      <c r="Q46" s="42">
        <f t="shared" ref="Q46:R46" si="18">Q47</f>
        <v>50</v>
      </c>
      <c r="R46" s="26">
        <f t="shared" si="18"/>
        <v>650</v>
      </c>
    </row>
    <row r="47" spans="1:18" ht="27.6" customHeight="1" x14ac:dyDescent="0.2">
      <c r="A47" s="3"/>
      <c r="B47" s="53" t="s">
        <v>53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20" t="s">
        <v>83</v>
      </c>
      <c r="O47" s="20" t="s">
        <v>11</v>
      </c>
      <c r="P47" s="26">
        <f>P48</f>
        <v>600</v>
      </c>
      <c r="Q47" s="42">
        <f t="shared" ref="Q47:R47" si="19">Q48</f>
        <v>50</v>
      </c>
      <c r="R47" s="26">
        <f t="shared" si="19"/>
        <v>650</v>
      </c>
    </row>
    <row r="48" spans="1:18" ht="24.75" customHeight="1" x14ac:dyDescent="0.2">
      <c r="A48" s="3"/>
      <c r="B48" s="53" t="s">
        <v>10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20" t="s">
        <v>83</v>
      </c>
      <c r="O48" s="20" t="s">
        <v>9</v>
      </c>
      <c r="P48" s="26">
        <v>600</v>
      </c>
      <c r="Q48" s="37">
        <v>50</v>
      </c>
      <c r="R48" s="37">
        <f>P48+Q48</f>
        <v>650</v>
      </c>
    </row>
    <row r="49" spans="1:18" ht="36" customHeight="1" x14ac:dyDescent="0.2">
      <c r="A49" s="3"/>
      <c r="B49" s="63" t="s">
        <v>158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43" t="s">
        <v>84</v>
      </c>
      <c r="O49" s="18" t="s">
        <v>0</v>
      </c>
      <c r="P49" s="24">
        <f>P50+P66+P71</f>
        <v>58</v>
      </c>
      <c r="Q49" s="24">
        <f t="shared" ref="Q49:R49" si="20">Q50+Q66+Q71</f>
        <v>0</v>
      </c>
      <c r="R49" s="24">
        <f t="shared" si="20"/>
        <v>58</v>
      </c>
    </row>
    <row r="50" spans="1:18" ht="21" customHeight="1" x14ac:dyDescent="0.2">
      <c r="A50" s="3"/>
      <c r="B50" s="54" t="s">
        <v>22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20" t="s">
        <v>85</v>
      </c>
      <c r="O50" s="19" t="s">
        <v>0</v>
      </c>
      <c r="P50" s="25">
        <f>P51+P55</f>
        <v>55</v>
      </c>
      <c r="Q50" s="25">
        <f t="shared" ref="Q50:R50" si="21">Q51+Q55</f>
        <v>0</v>
      </c>
      <c r="R50" s="25">
        <f t="shared" si="21"/>
        <v>55</v>
      </c>
    </row>
    <row r="51" spans="1:18" ht="24" customHeight="1" x14ac:dyDescent="0.2">
      <c r="A51" s="3"/>
      <c r="B51" s="54" t="s">
        <v>37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20" t="s">
        <v>86</v>
      </c>
      <c r="O51" s="19" t="s">
        <v>0</v>
      </c>
      <c r="P51" s="25">
        <f>P52</f>
        <v>25</v>
      </c>
      <c r="Q51" s="25">
        <f t="shared" ref="Q51:R51" si="22">Q52</f>
        <v>0</v>
      </c>
      <c r="R51" s="25">
        <f t="shared" si="22"/>
        <v>25</v>
      </c>
    </row>
    <row r="52" spans="1:18" ht="74.25" customHeight="1" x14ac:dyDescent="0.2">
      <c r="A52" s="3"/>
      <c r="B52" s="53" t="s">
        <v>38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20" t="s">
        <v>87</v>
      </c>
      <c r="O52" s="19"/>
      <c r="P52" s="25">
        <f>P53</f>
        <v>25</v>
      </c>
      <c r="Q52" s="25">
        <f t="shared" ref="Q52:R52" si="23">Q53</f>
        <v>0</v>
      </c>
      <c r="R52" s="25">
        <f t="shared" si="23"/>
        <v>25</v>
      </c>
    </row>
    <row r="53" spans="1:18" ht="29.25" customHeight="1" x14ac:dyDescent="0.2">
      <c r="A53" s="3"/>
      <c r="B53" s="53" t="s">
        <v>53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20" t="s">
        <v>87</v>
      </c>
      <c r="O53" s="19" t="s">
        <v>11</v>
      </c>
      <c r="P53" s="25">
        <f>P54</f>
        <v>25</v>
      </c>
      <c r="Q53" s="25">
        <f t="shared" ref="Q53:R53" si="24">Q54</f>
        <v>0</v>
      </c>
      <c r="R53" s="25">
        <f t="shared" si="24"/>
        <v>25</v>
      </c>
    </row>
    <row r="54" spans="1:18" ht="30" customHeight="1" x14ac:dyDescent="0.2">
      <c r="A54" s="3"/>
      <c r="B54" s="53" t="s">
        <v>10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20" t="s">
        <v>87</v>
      </c>
      <c r="O54" s="19" t="s">
        <v>9</v>
      </c>
      <c r="P54" s="25">
        <v>25</v>
      </c>
      <c r="Q54" s="37">
        <v>0</v>
      </c>
      <c r="R54" s="37">
        <f>P54+Q54</f>
        <v>25</v>
      </c>
    </row>
    <row r="55" spans="1:18" ht="21.75" customHeight="1" x14ac:dyDescent="0.2">
      <c r="A55" s="3"/>
      <c r="B55" s="53" t="s">
        <v>39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20" t="s">
        <v>88</v>
      </c>
      <c r="O55" s="19"/>
      <c r="P55" s="25">
        <f>P56+P61+P59</f>
        <v>30</v>
      </c>
      <c r="Q55" s="25">
        <f t="shared" ref="Q55" si="25">Q56+Q61+Q59+Q64</f>
        <v>0</v>
      </c>
      <c r="R55" s="25">
        <f>R56+R61+R59</f>
        <v>30</v>
      </c>
    </row>
    <row r="56" spans="1:18" ht="23.45" customHeight="1" x14ac:dyDescent="0.2">
      <c r="A56" s="3"/>
      <c r="B56" s="53" t="s">
        <v>54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20" t="s">
        <v>89</v>
      </c>
      <c r="O56" s="19"/>
      <c r="P56" s="25">
        <f>P57</f>
        <v>20</v>
      </c>
      <c r="Q56" s="25">
        <f t="shared" ref="Q56:R56" si="26">Q57</f>
        <v>0</v>
      </c>
      <c r="R56" s="25">
        <f t="shared" si="26"/>
        <v>20</v>
      </c>
    </row>
    <row r="57" spans="1:18" ht="39.75" customHeight="1" x14ac:dyDescent="0.2">
      <c r="A57" s="3"/>
      <c r="B57" s="53" t="s">
        <v>7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20" t="s">
        <v>89</v>
      </c>
      <c r="O57" s="19">
        <v>100</v>
      </c>
      <c r="P57" s="25">
        <f>P58</f>
        <v>20</v>
      </c>
      <c r="Q57" s="25">
        <f t="shared" ref="Q57:R57" si="27">Q58</f>
        <v>0</v>
      </c>
      <c r="R57" s="25">
        <f t="shared" si="27"/>
        <v>20</v>
      </c>
    </row>
    <row r="58" spans="1:18" ht="24.75" customHeight="1" x14ac:dyDescent="0.2">
      <c r="A58" s="3"/>
      <c r="B58" s="53" t="s">
        <v>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20" t="s">
        <v>89</v>
      </c>
      <c r="O58" s="19">
        <v>120</v>
      </c>
      <c r="P58" s="25">
        <v>20</v>
      </c>
      <c r="Q58" s="36">
        <v>0</v>
      </c>
      <c r="R58" s="37">
        <f>P58+Q58</f>
        <v>20</v>
      </c>
    </row>
    <row r="59" spans="1:18" ht="24" customHeight="1" x14ac:dyDescent="0.2">
      <c r="A59" s="3"/>
      <c r="B59" s="53" t="s">
        <v>53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20" t="s">
        <v>89</v>
      </c>
      <c r="O59" s="19">
        <v>200</v>
      </c>
      <c r="P59" s="25">
        <f>P60</f>
        <v>4</v>
      </c>
      <c r="Q59" s="25">
        <f t="shared" ref="Q59:R59" si="28">Q60</f>
        <v>0</v>
      </c>
      <c r="R59" s="25">
        <f t="shared" si="28"/>
        <v>4</v>
      </c>
    </row>
    <row r="60" spans="1:18" ht="26.25" customHeight="1" x14ac:dyDescent="0.2">
      <c r="A60" s="3"/>
      <c r="B60" s="55" t="s">
        <v>10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20" t="s">
        <v>89</v>
      </c>
      <c r="O60" s="19">
        <v>240</v>
      </c>
      <c r="P60" s="25">
        <v>4</v>
      </c>
      <c r="Q60" s="37">
        <v>0</v>
      </c>
      <c r="R60" s="37">
        <f>P60+Q60</f>
        <v>4</v>
      </c>
    </row>
    <row r="61" spans="1:18" ht="31.15" customHeight="1" x14ac:dyDescent="0.2">
      <c r="A61" s="3"/>
      <c r="B61" s="53" t="s">
        <v>55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20" t="s">
        <v>90</v>
      </c>
      <c r="O61" s="19"/>
      <c r="P61" s="25">
        <f>P62+P64</f>
        <v>6</v>
      </c>
      <c r="Q61" s="25">
        <f t="shared" ref="Q61" si="29">Q62</f>
        <v>0</v>
      </c>
      <c r="R61" s="25">
        <f>R62+R64</f>
        <v>6</v>
      </c>
    </row>
    <row r="62" spans="1:18" ht="42" customHeight="1" x14ac:dyDescent="0.2">
      <c r="A62" s="3"/>
      <c r="B62" s="53" t="s">
        <v>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20" t="s">
        <v>90</v>
      </c>
      <c r="O62" s="19">
        <v>100</v>
      </c>
      <c r="P62" s="25">
        <f>P63</f>
        <v>5</v>
      </c>
      <c r="Q62" s="25">
        <f t="shared" ref="Q62:R62" si="30">Q63</f>
        <v>0</v>
      </c>
      <c r="R62" s="25">
        <f t="shared" si="30"/>
        <v>5</v>
      </c>
    </row>
    <row r="63" spans="1:18" ht="21.75" customHeight="1" x14ac:dyDescent="0.2">
      <c r="A63" s="3"/>
      <c r="B63" s="53" t="s">
        <v>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20" t="s">
        <v>90</v>
      </c>
      <c r="O63" s="19">
        <v>120</v>
      </c>
      <c r="P63" s="25">
        <v>5</v>
      </c>
      <c r="Q63" s="36">
        <v>0</v>
      </c>
      <c r="R63" s="37">
        <f>P63+Q63</f>
        <v>5</v>
      </c>
    </row>
    <row r="64" spans="1:18" ht="24" customHeight="1" x14ac:dyDescent="0.2">
      <c r="A64" s="3"/>
      <c r="B64" s="53" t="s">
        <v>53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20" t="s">
        <v>90</v>
      </c>
      <c r="O64" s="19">
        <v>200</v>
      </c>
      <c r="P64" s="25">
        <f>P65</f>
        <v>1</v>
      </c>
      <c r="Q64" s="25">
        <f t="shared" ref="Q64:R64" si="31">Q65</f>
        <v>0</v>
      </c>
      <c r="R64" s="25">
        <f t="shared" si="31"/>
        <v>1</v>
      </c>
    </row>
    <row r="65" spans="1:29" ht="24.75" customHeight="1" x14ac:dyDescent="0.2">
      <c r="A65" s="3"/>
      <c r="B65" s="55" t="s">
        <v>10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20" t="s">
        <v>90</v>
      </c>
      <c r="O65" s="19">
        <v>240</v>
      </c>
      <c r="P65" s="25">
        <v>1</v>
      </c>
      <c r="Q65" s="37">
        <v>0</v>
      </c>
      <c r="R65" s="37">
        <f>P65+Q65</f>
        <v>1</v>
      </c>
    </row>
    <row r="66" spans="1:29" ht="30" customHeight="1" x14ac:dyDescent="0.2">
      <c r="A66" s="3"/>
      <c r="B66" s="53" t="s">
        <v>119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20" t="s">
        <v>120</v>
      </c>
      <c r="O66" s="27"/>
      <c r="P66" s="25">
        <f t="shared" ref="P66:R69" si="32">P67</f>
        <v>1</v>
      </c>
      <c r="Q66" s="25">
        <f t="shared" si="32"/>
        <v>0</v>
      </c>
      <c r="R66" s="25">
        <f t="shared" si="32"/>
        <v>1</v>
      </c>
    </row>
    <row r="67" spans="1:29" ht="21" customHeight="1" x14ac:dyDescent="0.2">
      <c r="A67" s="3"/>
      <c r="B67" s="53" t="s">
        <v>121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20" t="s">
        <v>122</v>
      </c>
      <c r="O67" s="27"/>
      <c r="P67" s="25">
        <f t="shared" si="32"/>
        <v>1</v>
      </c>
      <c r="Q67" s="25">
        <f t="shared" si="32"/>
        <v>0</v>
      </c>
      <c r="R67" s="25">
        <f t="shared" si="32"/>
        <v>1</v>
      </c>
    </row>
    <row r="68" spans="1:29" ht="23.45" customHeight="1" x14ac:dyDescent="0.2">
      <c r="A68" s="3"/>
      <c r="B68" s="53" t="s">
        <v>36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20" t="s">
        <v>123</v>
      </c>
      <c r="O68" s="27"/>
      <c r="P68" s="25">
        <f t="shared" si="32"/>
        <v>1</v>
      </c>
      <c r="Q68" s="25">
        <f t="shared" si="32"/>
        <v>0</v>
      </c>
      <c r="R68" s="25">
        <f t="shared" si="32"/>
        <v>1</v>
      </c>
    </row>
    <row r="69" spans="1:29" ht="26.25" customHeight="1" x14ac:dyDescent="0.2">
      <c r="A69" s="3"/>
      <c r="B69" s="55" t="s">
        <v>53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20" t="s">
        <v>123</v>
      </c>
      <c r="O69" s="27">
        <v>200</v>
      </c>
      <c r="P69" s="25">
        <f t="shared" si="32"/>
        <v>1</v>
      </c>
      <c r="Q69" s="25">
        <f t="shared" si="32"/>
        <v>0</v>
      </c>
      <c r="R69" s="25">
        <f t="shared" si="32"/>
        <v>1</v>
      </c>
    </row>
    <row r="70" spans="1:29" ht="27.75" customHeight="1" x14ac:dyDescent="0.2">
      <c r="A70" s="3"/>
      <c r="B70" s="55" t="s">
        <v>10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20" t="s">
        <v>123</v>
      </c>
      <c r="O70" s="27">
        <v>240</v>
      </c>
      <c r="P70" s="25">
        <v>1</v>
      </c>
      <c r="Q70" s="36">
        <v>0</v>
      </c>
      <c r="R70" s="37">
        <f>P70+Q70</f>
        <v>1</v>
      </c>
    </row>
    <row r="71" spans="1:29" ht="23.25" customHeight="1" x14ac:dyDescent="0.2">
      <c r="A71" s="3"/>
      <c r="B71" s="53" t="s">
        <v>124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20" t="s">
        <v>125</v>
      </c>
      <c r="O71" s="27"/>
      <c r="P71" s="25">
        <f t="shared" ref="P71:R74" si="33">P72</f>
        <v>2</v>
      </c>
      <c r="Q71" s="25">
        <f t="shared" si="33"/>
        <v>0</v>
      </c>
      <c r="R71" s="25">
        <f t="shared" si="33"/>
        <v>2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24.6" customHeight="1" x14ac:dyDescent="0.2">
      <c r="A72" s="3"/>
      <c r="B72" s="53" t="s">
        <v>126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20" t="s">
        <v>127</v>
      </c>
      <c r="O72" s="27"/>
      <c r="P72" s="25">
        <f t="shared" si="33"/>
        <v>2</v>
      </c>
      <c r="Q72" s="25">
        <f t="shared" si="33"/>
        <v>0</v>
      </c>
      <c r="R72" s="25">
        <f t="shared" si="33"/>
        <v>2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35.25" customHeight="1" x14ac:dyDescent="0.2">
      <c r="A73" s="3"/>
      <c r="B73" s="53" t="s">
        <v>36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20" t="s">
        <v>128</v>
      </c>
      <c r="O73" s="27"/>
      <c r="P73" s="25">
        <f t="shared" si="33"/>
        <v>2</v>
      </c>
      <c r="Q73" s="25">
        <f t="shared" si="33"/>
        <v>0</v>
      </c>
      <c r="R73" s="25">
        <f t="shared" si="33"/>
        <v>2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28.5" customHeight="1" x14ac:dyDescent="0.2">
      <c r="A74" s="3"/>
      <c r="B74" s="55" t="s">
        <v>53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20" t="s">
        <v>128</v>
      </c>
      <c r="O74" s="27">
        <v>200</v>
      </c>
      <c r="P74" s="25">
        <f t="shared" si="33"/>
        <v>2</v>
      </c>
      <c r="Q74" s="25">
        <f t="shared" si="33"/>
        <v>0</v>
      </c>
      <c r="R74" s="25">
        <f t="shared" si="33"/>
        <v>2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30" customHeight="1" x14ac:dyDescent="0.2">
      <c r="A75" s="3"/>
      <c r="B75" s="55" t="s">
        <v>10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20" t="s">
        <v>128</v>
      </c>
      <c r="O75" s="27">
        <v>240</v>
      </c>
      <c r="P75" s="25">
        <v>2</v>
      </c>
      <c r="Q75" s="37">
        <v>0</v>
      </c>
      <c r="R75" s="37">
        <f>P75+Q75</f>
        <v>2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37.5" customHeight="1" x14ac:dyDescent="0.2">
      <c r="A76" s="3"/>
      <c r="B76" s="63" t="s">
        <v>156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43" t="s">
        <v>134</v>
      </c>
      <c r="O76" s="18" t="s">
        <v>0</v>
      </c>
      <c r="P76" s="24">
        <f>P77</f>
        <v>200</v>
      </c>
      <c r="Q76" s="24">
        <f t="shared" ref="Q76:Q78" si="34">Q77</f>
        <v>-0.1</v>
      </c>
      <c r="R76" s="24">
        <f t="shared" ref="R76:R78" si="35">R77</f>
        <v>199.9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33" customHeight="1" x14ac:dyDescent="0.2">
      <c r="A77" s="3"/>
      <c r="B77" s="54" t="s">
        <v>135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20" t="s">
        <v>136</v>
      </c>
      <c r="O77" s="19" t="s">
        <v>0</v>
      </c>
      <c r="P77" s="25">
        <f>P78</f>
        <v>200</v>
      </c>
      <c r="Q77" s="25">
        <f t="shared" si="34"/>
        <v>-0.1</v>
      </c>
      <c r="R77" s="25">
        <f t="shared" si="35"/>
        <v>199.9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32.25" customHeight="1" x14ac:dyDescent="0.2">
      <c r="A78" s="3"/>
      <c r="B78" s="54" t="s">
        <v>137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20" t="s">
        <v>138</v>
      </c>
      <c r="O78" s="19" t="s">
        <v>0</v>
      </c>
      <c r="P78" s="25">
        <f>P79</f>
        <v>200</v>
      </c>
      <c r="Q78" s="25">
        <f t="shared" si="34"/>
        <v>-0.1</v>
      </c>
      <c r="R78" s="25">
        <f t="shared" si="35"/>
        <v>199.9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30" customHeight="1" x14ac:dyDescent="0.2">
      <c r="A79" s="3"/>
      <c r="B79" s="53" t="s">
        <v>36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20" t="s">
        <v>139</v>
      </c>
      <c r="O79" s="19"/>
      <c r="P79" s="25">
        <f>P80</f>
        <v>200</v>
      </c>
      <c r="Q79" s="25">
        <f t="shared" ref="Q79:Q80" si="36">Q80</f>
        <v>-0.1</v>
      </c>
      <c r="R79" s="25">
        <f t="shared" ref="R79:R80" si="37">R80</f>
        <v>199.9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27" customHeight="1" x14ac:dyDescent="0.2">
      <c r="A80" s="3"/>
      <c r="B80" s="53" t="s">
        <v>53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20" t="s">
        <v>139</v>
      </c>
      <c r="O80" s="19" t="s">
        <v>11</v>
      </c>
      <c r="P80" s="25">
        <f>P81</f>
        <v>200</v>
      </c>
      <c r="Q80" s="25">
        <f t="shared" si="36"/>
        <v>-0.1</v>
      </c>
      <c r="R80" s="25">
        <f t="shared" si="37"/>
        <v>199.9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26.25" customHeight="1" x14ac:dyDescent="0.2">
      <c r="A81" s="3"/>
      <c r="B81" s="53" t="s">
        <v>10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20" t="s">
        <v>139</v>
      </c>
      <c r="O81" s="19" t="s">
        <v>9</v>
      </c>
      <c r="P81" s="25">
        <v>200</v>
      </c>
      <c r="Q81" s="47">
        <v>-0.1</v>
      </c>
      <c r="R81" s="38">
        <f>P81+Q81</f>
        <v>199.9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24" customHeight="1" x14ac:dyDescent="0.2">
      <c r="A82" s="3"/>
      <c r="B82" s="63" t="s">
        <v>157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43" t="s">
        <v>91</v>
      </c>
      <c r="O82" s="18" t="s">
        <v>0</v>
      </c>
      <c r="P82" s="24">
        <f>P83</f>
        <v>1270</v>
      </c>
      <c r="Q82" s="24">
        <f t="shared" ref="Q82:R83" si="38">Q83</f>
        <v>-240</v>
      </c>
      <c r="R82" s="24">
        <f t="shared" si="38"/>
        <v>1030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27.75" customHeight="1" x14ac:dyDescent="0.2">
      <c r="A83" s="3"/>
      <c r="B83" s="54" t="s">
        <v>48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20" t="s">
        <v>92</v>
      </c>
      <c r="O83" s="19" t="s">
        <v>0</v>
      </c>
      <c r="P83" s="25">
        <f>P84</f>
        <v>1270</v>
      </c>
      <c r="Q83" s="25">
        <f t="shared" si="38"/>
        <v>-240</v>
      </c>
      <c r="R83" s="25">
        <f t="shared" si="38"/>
        <v>1030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29.25" customHeight="1" x14ac:dyDescent="0.2">
      <c r="A84" s="3"/>
      <c r="B84" s="54" t="s">
        <v>49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20" t="s">
        <v>93</v>
      </c>
      <c r="O84" s="19" t="s">
        <v>0</v>
      </c>
      <c r="P84" s="25">
        <f>P85+P88</f>
        <v>1270</v>
      </c>
      <c r="Q84" s="25">
        <f t="shared" ref="Q84:R84" si="39">Q85+Q88</f>
        <v>-240</v>
      </c>
      <c r="R84" s="25">
        <f t="shared" si="39"/>
        <v>1030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30.75" customHeight="1" x14ac:dyDescent="0.2">
      <c r="A85" s="3"/>
      <c r="B85" s="53" t="s">
        <v>36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20" t="s">
        <v>94</v>
      </c>
      <c r="O85" s="19"/>
      <c r="P85" s="25">
        <f>P86</f>
        <v>670</v>
      </c>
      <c r="Q85" s="25">
        <f t="shared" ref="Q85:R85" si="40">Q86</f>
        <v>-240</v>
      </c>
      <c r="R85" s="25">
        <f t="shared" si="40"/>
        <v>430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30" customHeight="1" x14ac:dyDescent="0.2">
      <c r="A86" s="3"/>
      <c r="B86" s="53" t="s">
        <v>53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20" t="s">
        <v>94</v>
      </c>
      <c r="O86" s="19" t="s">
        <v>11</v>
      </c>
      <c r="P86" s="25">
        <f>P87</f>
        <v>670</v>
      </c>
      <c r="Q86" s="25">
        <f t="shared" ref="Q86:R86" si="41">Q87</f>
        <v>-240</v>
      </c>
      <c r="R86" s="25">
        <f t="shared" si="41"/>
        <v>430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24.75" customHeight="1" x14ac:dyDescent="0.2">
      <c r="A87" s="3"/>
      <c r="B87" s="53" t="s">
        <v>10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20" t="s">
        <v>94</v>
      </c>
      <c r="O87" s="19" t="s">
        <v>9</v>
      </c>
      <c r="P87" s="25">
        <v>670</v>
      </c>
      <c r="Q87" s="47">
        <v>-240</v>
      </c>
      <c r="R87" s="38">
        <f>P87+Q87</f>
        <v>430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23.25" customHeight="1" x14ac:dyDescent="0.2">
      <c r="A88" s="3"/>
      <c r="B88" s="54" t="s">
        <v>21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20" t="s">
        <v>95</v>
      </c>
      <c r="O88" s="19" t="s">
        <v>0</v>
      </c>
      <c r="P88" s="25">
        <f>P89</f>
        <v>600</v>
      </c>
      <c r="Q88" s="25">
        <f t="shared" ref="Q88:R88" si="42">Q89</f>
        <v>0</v>
      </c>
      <c r="R88" s="25">
        <f t="shared" si="42"/>
        <v>600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24" customHeight="1" x14ac:dyDescent="0.2">
      <c r="A89" s="3"/>
      <c r="B89" s="53" t="s">
        <v>53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20" t="s">
        <v>95</v>
      </c>
      <c r="O89" s="19" t="s">
        <v>11</v>
      </c>
      <c r="P89" s="25">
        <f>P90</f>
        <v>600</v>
      </c>
      <c r="Q89" s="25">
        <f t="shared" ref="Q89:R89" si="43">Q90</f>
        <v>0</v>
      </c>
      <c r="R89" s="25">
        <f t="shared" si="43"/>
        <v>600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24" customHeight="1" x14ac:dyDescent="0.2">
      <c r="A90" s="3"/>
      <c r="B90" s="53" t="s">
        <v>10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20" t="s">
        <v>95</v>
      </c>
      <c r="O90" s="19" t="s">
        <v>9</v>
      </c>
      <c r="P90" s="25">
        <v>600</v>
      </c>
      <c r="Q90" s="36">
        <v>0</v>
      </c>
      <c r="R90" s="38">
        <f>P90+Q90</f>
        <v>600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28.5" customHeight="1" x14ac:dyDescent="0.2">
      <c r="A91" s="3"/>
      <c r="B91" s="65" t="s">
        <v>159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43" t="s">
        <v>96</v>
      </c>
      <c r="O91" s="18"/>
      <c r="P91" s="24">
        <f>P92</f>
        <v>9005.1999999999989</v>
      </c>
      <c r="Q91" s="24">
        <f t="shared" ref="Q91:R92" si="44">Q92</f>
        <v>0</v>
      </c>
      <c r="R91" s="24">
        <f t="shared" si="44"/>
        <v>9005.1999999999989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s="6" customFormat="1" ht="24.75" customHeight="1" x14ac:dyDescent="0.2">
      <c r="A92" s="5"/>
      <c r="B92" s="55" t="s">
        <v>57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20" t="s">
        <v>97</v>
      </c>
      <c r="O92" s="19"/>
      <c r="P92" s="25">
        <f>P93</f>
        <v>9005.1999999999989</v>
      </c>
      <c r="Q92" s="25">
        <f t="shared" si="44"/>
        <v>0</v>
      </c>
      <c r="R92" s="25">
        <f t="shared" si="44"/>
        <v>9005.1999999999989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24.75" customHeight="1" x14ac:dyDescent="0.2">
      <c r="A93" s="3"/>
      <c r="B93" s="55" t="s">
        <v>58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20" t="s">
        <v>145</v>
      </c>
      <c r="O93" s="19"/>
      <c r="P93" s="25">
        <f>P94+P97</f>
        <v>9005.1999999999989</v>
      </c>
      <c r="Q93" s="25">
        <f>Q94+Q97</f>
        <v>0</v>
      </c>
      <c r="R93" s="25">
        <f>R94+R97</f>
        <v>9005.1999999999989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29.25" customHeight="1" x14ac:dyDescent="0.2">
      <c r="A94" s="3"/>
      <c r="B94" s="55" t="s">
        <v>36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20" t="s">
        <v>146</v>
      </c>
      <c r="O94" s="19"/>
      <c r="P94" s="25">
        <f>P95</f>
        <v>8830.9</v>
      </c>
      <c r="Q94" s="25">
        <f t="shared" ref="Q94:R94" si="45">Q95</f>
        <v>174.3</v>
      </c>
      <c r="R94" s="25">
        <f t="shared" si="45"/>
        <v>9005.1999999999989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26.25" customHeight="1" x14ac:dyDescent="0.2">
      <c r="A95" s="3"/>
      <c r="B95" s="55" t="s">
        <v>53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20" t="s">
        <v>146</v>
      </c>
      <c r="O95" s="19">
        <v>200</v>
      </c>
      <c r="P95" s="25">
        <f>P96</f>
        <v>8830.9</v>
      </c>
      <c r="Q95" s="25">
        <f t="shared" ref="Q95:R95" si="46">Q96</f>
        <v>174.3</v>
      </c>
      <c r="R95" s="25">
        <f t="shared" si="46"/>
        <v>9005.1999999999989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30" customHeight="1" x14ac:dyDescent="0.2">
      <c r="A96" s="3"/>
      <c r="B96" s="55" t="s">
        <v>10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20" t="s">
        <v>146</v>
      </c>
      <c r="O96" s="19">
        <v>240</v>
      </c>
      <c r="P96" s="25">
        <v>8830.9</v>
      </c>
      <c r="Q96" s="36">
        <v>174.3</v>
      </c>
      <c r="R96" s="38">
        <f>P96+Q96</f>
        <v>9005.1999999999989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39.75" customHeight="1" x14ac:dyDescent="0.2">
      <c r="A97" s="3"/>
      <c r="B97" s="55" t="s">
        <v>147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20" t="s">
        <v>148</v>
      </c>
      <c r="O97" s="19"/>
      <c r="P97" s="25">
        <f>P98</f>
        <v>174.3</v>
      </c>
      <c r="Q97" s="25">
        <f t="shared" ref="Q97:R98" si="47">Q98</f>
        <v>-174.3</v>
      </c>
      <c r="R97" s="25">
        <f t="shared" si="47"/>
        <v>0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26.25" customHeight="1" x14ac:dyDescent="0.2">
      <c r="A98" s="3"/>
      <c r="B98" s="55" t="s">
        <v>53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20" t="s">
        <v>148</v>
      </c>
      <c r="O98" s="19">
        <v>200</v>
      </c>
      <c r="P98" s="25">
        <f>P99</f>
        <v>174.3</v>
      </c>
      <c r="Q98" s="25">
        <f t="shared" si="47"/>
        <v>-174.3</v>
      </c>
      <c r="R98" s="25">
        <f t="shared" si="47"/>
        <v>0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30" customHeight="1" x14ac:dyDescent="0.2">
      <c r="A99" s="3"/>
      <c r="B99" s="55" t="s">
        <v>10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20" t="s">
        <v>148</v>
      </c>
      <c r="O99" s="19">
        <v>240</v>
      </c>
      <c r="P99" s="25">
        <v>174.3</v>
      </c>
      <c r="Q99" s="36">
        <v>-174.3</v>
      </c>
      <c r="R99" s="38">
        <f>P99+Q99</f>
        <v>0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30" customHeight="1" x14ac:dyDescent="0.2">
      <c r="A100" s="3"/>
      <c r="B100" s="66" t="s">
        <v>160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43" t="s">
        <v>98</v>
      </c>
      <c r="O100" s="18"/>
      <c r="P100" s="24">
        <f>P105+P101+P109</f>
        <v>5642.2000000000007</v>
      </c>
      <c r="Q100" s="24">
        <f t="shared" ref="Q100:R100" si="48">Q105+Q101+Q109</f>
        <v>1636.22</v>
      </c>
      <c r="R100" s="24">
        <f t="shared" si="48"/>
        <v>7278.42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32.25" customHeight="1" x14ac:dyDescent="0.2">
      <c r="A101" s="3"/>
      <c r="B101" s="61" t="s">
        <v>129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20" t="s">
        <v>99</v>
      </c>
      <c r="O101" s="19"/>
      <c r="P101" s="25">
        <f>P102</f>
        <v>2704.9</v>
      </c>
      <c r="Q101" s="25">
        <f t="shared" ref="Q101:R101" si="49">Q102</f>
        <v>1636.22</v>
      </c>
      <c r="R101" s="25">
        <f t="shared" si="49"/>
        <v>4341.12</v>
      </c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32.25" customHeight="1" x14ac:dyDescent="0.2">
      <c r="A102" s="3"/>
      <c r="B102" s="61" t="s">
        <v>36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20" t="s">
        <v>100</v>
      </c>
      <c r="O102" s="19"/>
      <c r="P102" s="25">
        <f>P104</f>
        <v>2704.9</v>
      </c>
      <c r="Q102" s="25">
        <f t="shared" ref="Q102:R102" si="50">Q104</f>
        <v>1636.22</v>
      </c>
      <c r="R102" s="25">
        <f t="shared" si="50"/>
        <v>4341.12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32.25" customHeight="1" x14ac:dyDescent="0.2">
      <c r="A103" s="3"/>
      <c r="B103" s="61" t="s">
        <v>53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20" t="s">
        <v>100</v>
      </c>
      <c r="O103" s="19">
        <v>200</v>
      </c>
      <c r="P103" s="25">
        <f>P104</f>
        <v>2704.9</v>
      </c>
      <c r="Q103" s="25">
        <f t="shared" ref="Q103:R103" si="51">Q104</f>
        <v>1636.22</v>
      </c>
      <c r="R103" s="25">
        <f t="shared" si="51"/>
        <v>4341.12</v>
      </c>
    </row>
    <row r="104" spans="1:29" ht="21.75" customHeight="1" x14ac:dyDescent="0.2">
      <c r="A104" s="3"/>
      <c r="B104" s="61" t="s">
        <v>10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20" t="s">
        <v>100</v>
      </c>
      <c r="O104" s="19">
        <v>240</v>
      </c>
      <c r="P104" s="25">
        <v>2704.9</v>
      </c>
      <c r="Q104" s="36">
        <v>1636.22</v>
      </c>
      <c r="R104" s="38">
        <f>P104+Q104</f>
        <v>4341.12</v>
      </c>
    </row>
    <row r="105" spans="1:29" ht="32.450000000000003" customHeight="1" x14ac:dyDescent="0.2">
      <c r="A105" s="3"/>
      <c r="B105" s="61" t="s">
        <v>41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20" t="s">
        <v>101</v>
      </c>
      <c r="O105" s="19"/>
      <c r="P105" s="25">
        <f>P106</f>
        <v>200</v>
      </c>
      <c r="Q105" s="25">
        <f t="shared" ref="Q105:R105" si="52">Q106</f>
        <v>0</v>
      </c>
      <c r="R105" s="25">
        <f t="shared" si="52"/>
        <v>200</v>
      </c>
    </row>
    <row r="106" spans="1:29" ht="27" customHeight="1" x14ac:dyDescent="0.2">
      <c r="A106" s="3"/>
      <c r="B106" s="61" t="s">
        <v>36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20" t="s">
        <v>102</v>
      </c>
      <c r="O106" s="19"/>
      <c r="P106" s="25">
        <f>P107</f>
        <v>200</v>
      </c>
      <c r="Q106" s="25">
        <f t="shared" ref="Q106:R106" si="53">Q107</f>
        <v>0</v>
      </c>
      <c r="R106" s="25">
        <f t="shared" si="53"/>
        <v>200</v>
      </c>
    </row>
    <row r="107" spans="1:29" ht="28.9" customHeight="1" x14ac:dyDescent="0.2">
      <c r="A107" s="3"/>
      <c r="B107" s="61" t="s">
        <v>53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20" t="s">
        <v>102</v>
      </c>
      <c r="O107" s="19">
        <v>200</v>
      </c>
      <c r="P107" s="25">
        <f>P108</f>
        <v>200</v>
      </c>
      <c r="Q107" s="25">
        <f t="shared" ref="Q107:R107" si="54">Q108</f>
        <v>0</v>
      </c>
      <c r="R107" s="25">
        <f t="shared" si="54"/>
        <v>200</v>
      </c>
    </row>
    <row r="108" spans="1:29" ht="21.75" customHeight="1" x14ac:dyDescent="0.2">
      <c r="A108" s="3"/>
      <c r="B108" s="61" t="s">
        <v>10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20" t="s">
        <v>102</v>
      </c>
      <c r="O108" s="19">
        <v>240</v>
      </c>
      <c r="P108" s="25">
        <v>200</v>
      </c>
      <c r="Q108" s="36">
        <v>0</v>
      </c>
      <c r="R108" s="38">
        <f>P108+Q108</f>
        <v>200</v>
      </c>
    </row>
    <row r="109" spans="1:29" ht="30" customHeight="1" x14ac:dyDescent="0.2">
      <c r="A109" s="3"/>
      <c r="B109" s="61" t="s">
        <v>140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20" t="s">
        <v>141</v>
      </c>
      <c r="O109" s="19"/>
      <c r="P109" s="25">
        <f>P110</f>
        <v>2737.3</v>
      </c>
      <c r="Q109" s="25">
        <f t="shared" ref="Q109:Q111" si="55">Q110</f>
        <v>0</v>
      </c>
      <c r="R109" s="25">
        <f t="shared" ref="R109:R111" si="56">R110</f>
        <v>2737.3</v>
      </c>
    </row>
    <row r="110" spans="1:29" ht="21.75" customHeight="1" x14ac:dyDescent="0.2">
      <c r="A110" s="3"/>
      <c r="B110" s="61" t="s">
        <v>36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20" t="s">
        <v>142</v>
      </c>
      <c r="O110" s="19"/>
      <c r="P110" s="25">
        <f>P111</f>
        <v>2737.3</v>
      </c>
      <c r="Q110" s="25">
        <f t="shared" si="55"/>
        <v>0</v>
      </c>
      <c r="R110" s="25">
        <f t="shared" si="56"/>
        <v>2737.3</v>
      </c>
    </row>
    <row r="111" spans="1:29" ht="28.9" customHeight="1" x14ac:dyDescent="0.2">
      <c r="A111" s="3"/>
      <c r="B111" s="61" t="s">
        <v>53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20" t="s">
        <v>142</v>
      </c>
      <c r="O111" s="19">
        <v>400</v>
      </c>
      <c r="P111" s="25">
        <f>P112</f>
        <v>2737.3</v>
      </c>
      <c r="Q111" s="25">
        <f t="shared" si="55"/>
        <v>0</v>
      </c>
      <c r="R111" s="25">
        <f t="shared" si="56"/>
        <v>2737.3</v>
      </c>
    </row>
    <row r="112" spans="1:29" ht="21.75" customHeight="1" x14ac:dyDescent="0.2">
      <c r="A112" s="3"/>
      <c r="B112" s="61" t="s">
        <v>10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20" t="s">
        <v>142</v>
      </c>
      <c r="O112" s="19">
        <v>410</v>
      </c>
      <c r="P112" s="25">
        <v>2737.3</v>
      </c>
      <c r="Q112" s="36">
        <v>0</v>
      </c>
      <c r="R112" s="38">
        <f>P112+Q112</f>
        <v>2737.3</v>
      </c>
    </row>
    <row r="113" spans="1:18" ht="30" customHeight="1" x14ac:dyDescent="0.2">
      <c r="A113" s="3"/>
      <c r="B113" s="63" t="s">
        <v>161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43" t="s">
        <v>103</v>
      </c>
      <c r="O113" s="18" t="s">
        <v>0</v>
      </c>
      <c r="P113" s="24">
        <f>P114</f>
        <v>32272.799999999999</v>
      </c>
      <c r="Q113" s="24">
        <f t="shared" ref="Q113:R113" si="57">Q114</f>
        <v>818.33</v>
      </c>
      <c r="R113" s="24">
        <f t="shared" si="57"/>
        <v>33091.1</v>
      </c>
    </row>
    <row r="114" spans="1:18" ht="30" customHeight="1" x14ac:dyDescent="0.2">
      <c r="A114" s="3"/>
      <c r="B114" s="54" t="s">
        <v>50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20" t="s">
        <v>104</v>
      </c>
      <c r="O114" s="19" t="s">
        <v>0</v>
      </c>
      <c r="P114" s="25">
        <f>P115+P142</f>
        <v>32272.799999999999</v>
      </c>
      <c r="Q114" s="25">
        <f t="shared" ref="Q114:R114" si="58">Q115+Q142</f>
        <v>818.33</v>
      </c>
      <c r="R114" s="25">
        <f t="shared" si="58"/>
        <v>33091.1</v>
      </c>
    </row>
    <row r="115" spans="1:18" ht="24.6" customHeight="1" x14ac:dyDescent="0.2">
      <c r="A115" s="3"/>
      <c r="B115" s="54" t="s">
        <v>51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20" t="s">
        <v>105</v>
      </c>
      <c r="O115" s="19" t="s">
        <v>0</v>
      </c>
      <c r="P115" s="25">
        <f>P116+P119+P126+P131+P136+P139</f>
        <v>32222.799999999999</v>
      </c>
      <c r="Q115" s="25">
        <f>Q116+Q119+Q126+Q131+Q136+Q139</f>
        <v>818.33</v>
      </c>
      <c r="R115" s="25">
        <f t="shared" ref="R115" si="59">R116+R119+R126+R131+R136+R139</f>
        <v>33041.1</v>
      </c>
    </row>
    <row r="116" spans="1:18" ht="22.5" customHeight="1" x14ac:dyDescent="0.2">
      <c r="A116" s="3"/>
      <c r="B116" s="53" t="s">
        <v>42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20" t="s">
        <v>106</v>
      </c>
      <c r="O116" s="19"/>
      <c r="P116" s="25">
        <f>P117</f>
        <v>2490.4</v>
      </c>
      <c r="Q116" s="25">
        <f t="shared" ref="Q116:R116" si="60">Q117</f>
        <v>15.9</v>
      </c>
      <c r="R116" s="25">
        <f t="shared" si="60"/>
        <v>2506.3000000000002</v>
      </c>
    </row>
    <row r="117" spans="1:18" ht="39.75" customHeight="1" x14ac:dyDescent="0.2">
      <c r="A117" s="3"/>
      <c r="B117" s="53" t="s">
        <v>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20" t="s">
        <v>106</v>
      </c>
      <c r="O117" s="19">
        <v>100</v>
      </c>
      <c r="P117" s="25">
        <f>P118</f>
        <v>2490.4</v>
      </c>
      <c r="Q117" s="25">
        <f t="shared" ref="Q117:R117" si="61">Q118</f>
        <v>15.9</v>
      </c>
      <c r="R117" s="25">
        <f t="shared" si="61"/>
        <v>2506.3000000000002</v>
      </c>
    </row>
    <row r="118" spans="1:18" ht="39.75" customHeight="1" x14ac:dyDescent="0.2">
      <c r="A118" s="3"/>
      <c r="B118" s="53" t="s">
        <v>5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20" t="s">
        <v>106</v>
      </c>
      <c r="O118" s="19">
        <v>120</v>
      </c>
      <c r="P118" s="25">
        <v>2490.4</v>
      </c>
      <c r="Q118" s="36">
        <v>15.9</v>
      </c>
      <c r="R118" s="37">
        <f>P118+Q118</f>
        <v>2506.3000000000002</v>
      </c>
    </row>
    <row r="119" spans="1:18" ht="19.899999999999999" customHeight="1" x14ac:dyDescent="0.2">
      <c r="A119" s="3"/>
      <c r="B119" s="53" t="s">
        <v>31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20" t="s">
        <v>107</v>
      </c>
      <c r="O119" s="19"/>
      <c r="P119" s="25">
        <f>P120+P122+P124</f>
        <v>13653.9</v>
      </c>
      <c r="Q119" s="25">
        <f t="shared" ref="Q119:R119" si="62">Q120+Q122+Q124</f>
        <v>900.83</v>
      </c>
      <c r="R119" s="25">
        <f t="shared" si="62"/>
        <v>14554.7</v>
      </c>
    </row>
    <row r="120" spans="1:18" ht="36.75" customHeight="1" x14ac:dyDescent="0.2">
      <c r="A120" s="3"/>
      <c r="B120" s="53" t="s">
        <v>7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20" t="s">
        <v>107</v>
      </c>
      <c r="O120" s="19" t="s">
        <v>6</v>
      </c>
      <c r="P120" s="25">
        <f>P121</f>
        <v>9983.9</v>
      </c>
      <c r="Q120" s="25">
        <f t="shared" ref="Q120:R120" si="63">Q121</f>
        <v>267.60000000000002</v>
      </c>
      <c r="R120" s="25">
        <f t="shared" si="63"/>
        <v>10251.5</v>
      </c>
    </row>
    <row r="121" spans="1:18" ht="25.5" customHeight="1" x14ac:dyDescent="0.2">
      <c r="A121" s="3"/>
      <c r="B121" s="53" t="s">
        <v>20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20" t="s">
        <v>107</v>
      </c>
      <c r="O121" s="19" t="s">
        <v>19</v>
      </c>
      <c r="P121" s="25">
        <v>9983.9</v>
      </c>
      <c r="Q121" s="36">
        <v>267.60000000000002</v>
      </c>
      <c r="R121" s="37">
        <f>P121+Q121</f>
        <v>10251.5</v>
      </c>
    </row>
    <row r="122" spans="1:18" ht="23.45" customHeight="1" x14ac:dyDescent="0.2">
      <c r="A122" s="3"/>
      <c r="B122" s="53" t="s">
        <v>53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20" t="s">
        <v>107</v>
      </c>
      <c r="O122" s="19" t="s">
        <v>11</v>
      </c>
      <c r="P122" s="25">
        <f>P123</f>
        <v>3570</v>
      </c>
      <c r="Q122" s="25">
        <f t="shared" ref="Q122:R122" si="64">Q123</f>
        <v>703.23</v>
      </c>
      <c r="R122" s="25">
        <f t="shared" si="64"/>
        <v>4273.2</v>
      </c>
    </row>
    <row r="123" spans="1:18" ht="22.9" customHeight="1" x14ac:dyDescent="0.2">
      <c r="A123" s="3"/>
      <c r="B123" s="53" t="s">
        <v>10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20" t="s">
        <v>107</v>
      </c>
      <c r="O123" s="19" t="s">
        <v>9</v>
      </c>
      <c r="P123" s="25">
        <v>3570</v>
      </c>
      <c r="Q123" s="36">
        <v>703.23</v>
      </c>
      <c r="R123" s="37">
        <v>4273.2</v>
      </c>
    </row>
    <row r="124" spans="1:18" ht="25.5" customHeight="1" x14ac:dyDescent="0.2">
      <c r="A124" s="3"/>
      <c r="B124" s="55" t="s">
        <v>3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20" t="s">
        <v>107</v>
      </c>
      <c r="O124" s="19">
        <v>800</v>
      </c>
      <c r="P124" s="25">
        <f>P125</f>
        <v>100</v>
      </c>
      <c r="Q124" s="25">
        <f>Q125</f>
        <v>-70</v>
      </c>
      <c r="R124" s="25">
        <f t="shared" ref="R124" si="65">R125</f>
        <v>30</v>
      </c>
    </row>
    <row r="125" spans="1:18" ht="25.5" customHeight="1" x14ac:dyDescent="0.2">
      <c r="A125" s="3"/>
      <c r="B125" s="55" t="s">
        <v>17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20" t="s">
        <v>107</v>
      </c>
      <c r="O125" s="19">
        <v>850</v>
      </c>
      <c r="P125" s="25">
        <v>100</v>
      </c>
      <c r="Q125" s="47">
        <v>-70</v>
      </c>
      <c r="R125" s="37">
        <f>P125+Q125</f>
        <v>30</v>
      </c>
    </row>
    <row r="126" spans="1:18" ht="25.5" customHeight="1" x14ac:dyDescent="0.2">
      <c r="A126" s="3"/>
      <c r="B126" s="53" t="s">
        <v>18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20" t="s">
        <v>108</v>
      </c>
      <c r="O126" s="19">
        <v>0</v>
      </c>
      <c r="P126" s="25">
        <f>P127+P129</f>
        <v>15366</v>
      </c>
      <c r="Q126" s="25">
        <f t="shared" ref="Q126:R126" si="66">Q127+Q129</f>
        <v>-198.39999999999998</v>
      </c>
      <c r="R126" s="25">
        <f t="shared" si="66"/>
        <v>15167.6</v>
      </c>
    </row>
    <row r="127" spans="1:18" ht="25.5" customHeight="1" x14ac:dyDescent="0.2">
      <c r="A127" s="3"/>
      <c r="B127" s="53" t="s">
        <v>7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20" t="s">
        <v>108</v>
      </c>
      <c r="O127" s="19" t="s">
        <v>6</v>
      </c>
      <c r="P127" s="25">
        <f>P128</f>
        <v>15186</v>
      </c>
      <c r="Q127" s="25">
        <f t="shared" ref="Q127:R127" si="67">Q128</f>
        <v>-358.4</v>
      </c>
      <c r="R127" s="25">
        <f t="shared" si="67"/>
        <v>14827.6</v>
      </c>
    </row>
    <row r="128" spans="1:18" ht="25.5" customHeight="1" x14ac:dyDescent="0.2">
      <c r="A128" s="3"/>
      <c r="B128" s="53" t="s">
        <v>5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20" t="s">
        <v>108</v>
      </c>
      <c r="O128" s="19" t="s">
        <v>4</v>
      </c>
      <c r="P128" s="25">
        <v>15186</v>
      </c>
      <c r="Q128" s="47">
        <v>-358.4</v>
      </c>
      <c r="R128" s="37">
        <f>P128+Q128</f>
        <v>14827.6</v>
      </c>
    </row>
    <row r="129" spans="1:18" ht="21" customHeight="1" x14ac:dyDescent="0.2">
      <c r="A129" s="3"/>
      <c r="B129" s="53" t="s">
        <v>3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20" t="s">
        <v>108</v>
      </c>
      <c r="O129" s="19" t="s">
        <v>2</v>
      </c>
      <c r="P129" s="25">
        <f>P130</f>
        <v>180</v>
      </c>
      <c r="Q129" s="25">
        <f t="shared" ref="Q129:R129" si="68">Q130</f>
        <v>160</v>
      </c>
      <c r="R129" s="25">
        <f t="shared" si="68"/>
        <v>340</v>
      </c>
    </row>
    <row r="130" spans="1:18" ht="24.75" customHeight="1" x14ac:dyDescent="0.2">
      <c r="A130" s="3"/>
      <c r="B130" s="53" t="s">
        <v>17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20" t="s">
        <v>108</v>
      </c>
      <c r="O130" s="19" t="s">
        <v>16</v>
      </c>
      <c r="P130" s="25">
        <v>180</v>
      </c>
      <c r="Q130" s="36">
        <v>160</v>
      </c>
      <c r="R130" s="37">
        <f>P130+Q130</f>
        <v>340</v>
      </c>
    </row>
    <row r="131" spans="1:18" ht="21.6" customHeight="1" x14ac:dyDescent="0.2">
      <c r="A131" s="3"/>
      <c r="B131" s="53" t="s">
        <v>44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20" t="s">
        <v>109</v>
      </c>
      <c r="O131" s="19"/>
      <c r="P131" s="25">
        <f>P132+P134</f>
        <v>395</v>
      </c>
      <c r="Q131" s="25">
        <f t="shared" ref="Q131:R131" si="69">Q132+Q134</f>
        <v>0</v>
      </c>
      <c r="R131" s="25">
        <f t="shared" si="69"/>
        <v>395</v>
      </c>
    </row>
    <row r="132" spans="1:18" ht="24.75" customHeight="1" x14ac:dyDescent="0.2">
      <c r="A132" s="3"/>
      <c r="B132" s="53" t="s">
        <v>53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20" t="s">
        <v>109</v>
      </c>
      <c r="O132" s="19" t="s">
        <v>11</v>
      </c>
      <c r="P132" s="25">
        <f>P133</f>
        <v>335</v>
      </c>
      <c r="Q132" s="25">
        <f t="shared" ref="Q132:R132" si="70">Q133</f>
        <v>0</v>
      </c>
      <c r="R132" s="25">
        <f t="shared" si="70"/>
        <v>335</v>
      </c>
    </row>
    <row r="133" spans="1:18" ht="28.15" customHeight="1" x14ac:dyDescent="0.2">
      <c r="A133" s="3"/>
      <c r="B133" s="53" t="s">
        <v>10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20" t="s">
        <v>109</v>
      </c>
      <c r="O133" s="19" t="s">
        <v>9</v>
      </c>
      <c r="P133" s="25">
        <v>335</v>
      </c>
      <c r="Q133" s="36">
        <v>0</v>
      </c>
      <c r="R133" s="37">
        <f>P133+Q133</f>
        <v>335</v>
      </c>
    </row>
    <row r="134" spans="1:18" ht="25.5" customHeight="1" x14ac:dyDescent="0.2">
      <c r="A134" s="3"/>
      <c r="B134" s="55" t="s">
        <v>64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20" t="s">
        <v>109</v>
      </c>
      <c r="O134" s="19">
        <v>300</v>
      </c>
      <c r="P134" s="25">
        <f>P135</f>
        <v>60</v>
      </c>
      <c r="Q134" s="25">
        <f t="shared" ref="Q134:R134" si="71">Q135</f>
        <v>0</v>
      </c>
      <c r="R134" s="25">
        <f t="shared" si="71"/>
        <v>60</v>
      </c>
    </row>
    <row r="135" spans="1:18" ht="17.25" customHeight="1" x14ac:dyDescent="0.2">
      <c r="A135" s="3"/>
      <c r="B135" s="55" t="s">
        <v>131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20" t="s">
        <v>109</v>
      </c>
      <c r="O135" s="19">
        <v>310</v>
      </c>
      <c r="P135" s="25">
        <v>60</v>
      </c>
      <c r="Q135" s="36">
        <v>0</v>
      </c>
      <c r="R135" s="37">
        <f>P135+Q135</f>
        <v>60</v>
      </c>
    </row>
    <row r="136" spans="1:18" ht="39" customHeight="1" x14ac:dyDescent="0.2">
      <c r="A136" s="3"/>
      <c r="B136" s="53" t="s">
        <v>45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20" t="s">
        <v>112</v>
      </c>
      <c r="O136" s="19"/>
      <c r="P136" s="25">
        <f>P137</f>
        <v>37.5</v>
      </c>
      <c r="Q136" s="25">
        <f t="shared" ref="Q136:R136" si="72">Q137</f>
        <v>0</v>
      </c>
      <c r="R136" s="25">
        <f t="shared" si="72"/>
        <v>37.5</v>
      </c>
    </row>
    <row r="137" spans="1:18" ht="21" customHeight="1" x14ac:dyDescent="0.2">
      <c r="A137" s="3"/>
      <c r="B137" s="53" t="s">
        <v>15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20" t="s">
        <v>112</v>
      </c>
      <c r="O137" s="19" t="s">
        <v>14</v>
      </c>
      <c r="P137" s="25">
        <f>P138</f>
        <v>37.5</v>
      </c>
      <c r="Q137" s="25">
        <f t="shared" ref="Q137:R137" si="73">Q138</f>
        <v>0</v>
      </c>
      <c r="R137" s="25">
        <f t="shared" si="73"/>
        <v>37.5</v>
      </c>
    </row>
    <row r="138" spans="1:18" ht="22.9" customHeight="1" x14ac:dyDescent="0.2">
      <c r="A138" s="3"/>
      <c r="B138" s="53" t="s">
        <v>13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20" t="s">
        <v>112</v>
      </c>
      <c r="O138" s="19" t="s">
        <v>12</v>
      </c>
      <c r="P138" s="25">
        <v>37.5</v>
      </c>
      <c r="Q138" s="36">
        <v>0</v>
      </c>
      <c r="R138" s="37">
        <f>P138+Q138</f>
        <v>37.5</v>
      </c>
    </row>
    <row r="139" spans="1:18" ht="25.5" customHeight="1" x14ac:dyDescent="0.2">
      <c r="A139" s="3"/>
      <c r="B139" s="53" t="s">
        <v>36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20" t="s">
        <v>113</v>
      </c>
      <c r="O139" s="19"/>
      <c r="P139" s="25">
        <f>P140</f>
        <v>280</v>
      </c>
      <c r="Q139" s="25">
        <f t="shared" ref="Q139:R139" si="74">Q140</f>
        <v>100</v>
      </c>
      <c r="R139" s="25">
        <f t="shared" si="74"/>
        <v>380</v>
      </c>
    </row>
    <row r="140" spans="1:18" ht="27" customHeight="1" x14ac:dyDescent="0.2">
      <c r="A140" s="3"/>
      <c r="B140" s="53" t="s">
        <v>53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20" t="s">
        <v>113</v>
      </c>
      <c r="O140" s="19" t="s">
        <v>11</v>
      </c>
      <c r="P140" s="25">
        <f>P141</f>
        <v>280</v>
      </c>
      <c r="Q140" s="25">
        <f t="shared" ref="Q140:R140" si="75">Q141</f>
        <v>100</v>
      </c>
      <c r="R140" s="25">
        <f t="shared" si="75"/>
        <v>380</v>
      </c>
    </row>
    <row r="141" spans="1:18" ht="25.5" customHeight="1" x14ac:dyDescent="0.2">
      <c r="A141" s="3"/>
      <c r="B141" s="53" t="s">
        <v>10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20" t="s">
        <v>113</v>
      </c>
      <c r="O141" s="19" t="s">
        <v>9</v>
      </c>
      <c r="P141" s="25">
        <v>280</v>
      </c>
      <c r="Q141" s="36">
        <v>100</v>
      </c>
      <c r="R141" s="37">
        <f>P141+Q141</f>
        <v>380</v>
      </c>
    </row>
    <row r="142" spans="1:18" ht="24.75" customHeight="1" x14ac:dyDescent="0.2">
      <c r="A142" s="3"/>
      <c r="B142" s="54" t="s">
        <v>43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20" t="s">
        <v>110</v>
      </c>
      <c r="O142" s="19" t="s">
        <v>0</v>
      </c>
      <c r="P142" s="25">
        <f>P143</f>
        <v>50</v>
      </c>
      <c r="Q142" s="25">
        <f t="shared" ref="Q142:R142" si="76">Q143</f>
        <v>0</v>
      </c>
      <c r="R142" s="25">
        <f t="shared" si="76"/>
        <v>50</v>
      </c>
    </row>
    <row r="143" spans="1:18" ht="21" customHeight="1" x14ac:dyDescent="0.2">
      <c r="A143" s="3"/>
      <c r="B143" s="53" t="s">
        <v>44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20" t="s">
        <v>111</v>
      </c>
      <c r="O143" s="19"/>
      <c r="P143" s="25">
        <f>P144</f>
        <v>50</v>
      </c>
      <c r="Q143" s="25">
        <f t="shared" ref="Q143:R143" si="77">Q144</f>
        <v>0</v>
      </c>
      <c r="R143" s="25">
        <f t="shared" si="77"/>
        <v>50</v>
      </c>
    </row>
    <row r="144" spans="1:18" ht="36" customHeight="1" x14ac:dyDescent="0.2">
      <c r="A144" s="3"/>
      <c r="B144" s="53" t="s">
        <v>7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20" t="s">
        <v>111</v>
      </c>
      <c r="O144" s="19">
        <v>100</v>
      </c>
      <c r="P144" s="25">
        <f>P145</f>
        <v>50</v>
      </c>
      <c r="Q144" s="25">
        <f t="shared" ref="Q144:R144" si="78">Q145</f>
        <v>0</v>
      </c>
      <c r="R144" s="25">
        <f t="shared" si="78"/>
        <v>50</v>
      </c>
    </row>
    <row r="145" spans="1:18" ht="21.75" customHeight="1" x14ac:dyDescent="0.2">
      <c r="A145" s="3"/>
      <c r="B145" s="53" t="s">
        <v>5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20" t="s">
        <v>111</v>
      </c>
      <c r="O145" s="19">
        <v>120</v>
      </c>
      <c r="P145" s="25">
        <v>50</v>
      </c>
      <c r="Q145" s="36">
        <v>0</v>
      </c>
      <c r="R145" s="37">
        <f>P145+Q145</f>
        <v>50</v>
      </c>
    </row>
    <row r="146" spans="1:18" ht="25.5" customHeight="1" x14ac:dyDescent="0.2">
      <c r="A146" s="3"/>
      <c r="B146" s="63" t="s">
        <v>8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43" t="s">
        <v>130</v>
      </c>
      <c r="O146" s="18" t="s">
        <v>0</v>
      </c>
      <c r="P146" s="24">
        <f>P147+P154</f>
        <v>563.09999999999991</v>
      </c>
      <c r="Q146" s="24">
        <f>Q147+Q154</f>
        <v>29.7</v>
      </c>
      <c r="R146" s="24">
        <f>R147+R154</f>
        <v>592.79999999999995</v>
      </c>
    </row>
    <row r="147" spans="1:18" ht="26.25" customHeight="1" x14ac:dyDescent="0.2">
      <c r="A147" s="3"/>
      <c r="B147" s="60" t="s">
        <v>52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20" t="s">
        <v>65</v>
      </c>
      <c r="O147" s="19"/>
      <c r="P147" s="25">
        <f>P148+P151</f>
        <v>543.79999999999995</v>
      </c>
      <c r="Q147" s="25">
        <f t="shared" ref="Q147:R147" si="79">Q148+Q151</f>
        <v>29.7</v>
      </c>
      <c r="R147" s="25">
        <f t="shared" si="79"/>
        <v>573.5</v>
      </c>
    </row>
    <row r="148" spans="1:18" ht="25.5" customHeight="1" x14ac:dyDescent="0.2">
      <c r="A148" s="3"/>
      <c r="B148" s="60" t="s">
        <v>40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20" t="s">
        <v>117</v>
      </c>
      <c r="O148" s="19"/>
      <c r="P148" s="25">
        <f>P149</f>
        <v>50</v>
      </c>
      <c r="Q148" s="25">
        <f t="shared" ref="Q148:R148" si="80">Q149</f>
        <v>0</v>
      </c>
      <c r="R148" s="25">
        <f t="shared" si="80"/>
        <v>50</v>
      </c>
    </row>
    <row r="149" spans="1:18" ht="21.75" customHeight="1" x14ac:dyDescent="0.2">
      <c r="A149" s="3"/>
      <c r="B149" s="60" t="s">
        <v>3</v>
      </c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20" t="s">
        <v>117</v>
      </c>
      <c r="O149" s="19">
        <v>800</v>
      </c>
      <c r="P149" s="25">
        <f>P150</f>
        <v>50</v>
      </c>
      <c r="Q149" s="25">
        <f t="shared" ref="Q149:R149" si="81">Q150</f>
        <v>0</v>
      </c>
      <c r="R149" s="25">
        <f t="shared" si="81"/>
        <v>50</v>
      </c>
    </row>
    <row r="150" spans="1:18" ht="21.75" customHeight="1" x14ac:dyDescent="0.2">
      <c r="A150" s="3"/>
      <c r="B150" s="60" t="s">
        <v>1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20" t="s">
        <v>117</v>
      </c>
      <c r="O150" s="19">
        <v>870</v>
      </c>
      <c r="P150" s="25">
        <v>50</v>
      </c>
      <c r="Q150" s="36">
        <v>0</v>
      </c>
      <c r="R150" s="37">
        <f>P150+Q150</f>
        <v>50</v>
      </c>
    </row>
    <row r="151" spans="1:18" ht="27.75" customHeight="1" x14ac:dyDescent="0.2">
      <c r="A151" s="3"/>
      <c r="B151" s="53" t="s">
        <v>47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20" t="s">
        <v>67</v>
      </c>
      <c r="O151" s="19"/>
      <c r="P151" s="25">
        <f>P152</f>
        <v>493.8</v>
      </c>
      <c r="Q151" s="25">
        <f t="shared" ref="Q151:R151" si="82">Q152</f>
        <v>29.7</v>
      </c>
      <c r="R151" s="25">
        <f t="shared" si="82"/>
        <v>523.5</v>
      </c>
    </row>
    <row r="152" spans="1:18" ht="38.25" customHeight="1" x14ac:dyDescent="0.2">
      <c r="A152" s="3"/>
      <c r="B152" s="53" t="s">
        <v>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20" t="s">
        <v>67</v>
      </c>
      <c r="O152" s="19" t="s">
        <v>6</v>
      </c>
      <c r="P152" s="25">
        <f>P153</f>
        <v>493.8</v>
      </c>
      <c r="Q152" s="25">
        <f t="shared" ref="Q152:R152" si="83">Q153</f>
        <v>29.7</v>
      </c>
      <c r="R152" s="25">
        <f t="shared" si="83"/>
        <v>523.5</v>
      </c>
    </row>
    <row r="153" spans="1:18" ht="23.25" customHeight="1" x14ac:dyDescent="0.2">
      <c r="A153" s="3"/>
      <c r="B153" s="55" t="s">
        <v>5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20" t="s">
        <v>67</v>
      </c>
      <c r="O153" s="19">
        <v>120</v>
      </c>
      <c r="P153" s="25">
        <v>493.8</v>
      </c>
      <c r="Q153" s="36">
        <v>29.7</v>
      </c>
      <c r="R153" s="37">
        <f>P153+Q153</f>
        <v>523.5</v>
      </c>
    </row>
    <row r="154" spans="1:18" ht="27.75" customHeight="1" x14ac:dyDescent="0.2">
      <c r="A154" s="3"/>
      <c r="B154" s="55" t="s">
        <v>114</v>
      </c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20" t="s">
        <v>115</v>
      </c>
      <c r="O154" s="19"/>
      <c r="P154" s="25">
        <f>P155</f>
        <v>19.3</v>
      </c>
      <c r="Q154" s="25">
        <f t="shared" ref="Q154:R154" si="84">Q155</f>
        <v>0</v>
      </c>
      <c r="R154" s="25">
        <f t="shared" si="84"/>
        <v>19.3</v>
      </c>
    </row>
    <row r="155" spans="1:18" ht="25.5" customHeight="1" x14ac:dyDescent="0.2">
      <c r="A155" s="3"/>
      <c r="B155" s="55" t="s">
        <v>66</v>
      </c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20" t="s">
        <v>116</v>
      </c>
      <c r="O155" s="19"/>
      <c r="P155" s="25">
        <f>P156</f>
        <v>19.3</v>
      </c>
      <c r="Q155" s="25">
        <f t="shared" ref="Q155:R155" si="85">Q156</f>
        <v>0</v>
      </c>
      <c r="R155" s="25">
        <f t="shared" si="85"/>
        <v>19.3</v>
      </c>
    </row>
    <row r="156" spans="1:18" ht="14.25" customHeight="1" x14ac:dyDescent="0.2">
      <c r="A156" s="3"/>
      <c r="B156" s="55" t="s">
        <v>15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20" t="s">
        <v>116</v>
      </c>
      <c r="O156" s="19">
        <v>500</v>
      </c>
      <c r="P156" s="25">
        <f>P157</f>
        <v>19.3</v>
      </c>
      <c r="Q156" s="25">
        <f t="shared" ref="Q156:R156" si="86">Q157</f>
        <v>0</v>
      </c>
      <c r="R156" s="25">
        <f t="shared" si="86"/>
        <v>19.3</v>
      </c>
    </row>
    <row r="157" spans="1:18" ht="12.75" customHeight="1" x14ac:dyDescent="0.2">
      <c r="A157" s="3"/>
      <c r="B157" s="53" t="s">
        <v>13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20" t="s">
        <v>116</v>
      </c>
      <c r="O157" s="19">
        <v>540</v>
      </c>
      <c r="P157" s="25">
        <v>19.3</v>
      </c>
      <c r="Q157" s="36">
        <v>0</v>
      </c>
      <c r="R157" s="37">
        <f>P157+Q157</f>
        <v>19.3</v>
      </c>
    </row>
    <row r="158" spans="1:18" ht="12.75" customHeight="1" x14ac:dyDescent="0.2">
      <c r="A158" s="3"/>
      <c r="B158" s="59" t="s">
        <v>30</v>
      </c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2">
        <f>P15+P21+P38+P49+P82+P91+P100+P113+P146+P76</f>
        <v>58937.5</v>
      </c>
      <c r="O158" s="62"/>
      <c r="P158" s="62"/>
      <c r="Q158" s="46">
        <f>Q146+Q113+Q100+Q91+Q82+Q49+Q38+Q21+Q15+Q76</f>
        <v>2147.2500000000005</v>
      </c>
      <c r="R158" s="46">
        <f>R146+R113+R100+R91+R82+R49+R38+R21+R15+R76</f>
        <v>61084.719999999994</v>
      </c>
    </row>
    <row r="159" spans="1:18" ht="16.899999999999999" customHeight="1" x14ac:dyDescent="0.2">
      <c r="A159" s="5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21"/>
      <c r="O159" s="21"/>
      <c r="P159" s="21"/>
    </row>
    <row r="160" spans="1:18" ht="30" customHeight="1" x14ac:dyDescent="0.2">
      <c r="A160" s="2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28"/>
      <c r="O160" s="28"/>
      <c r="P160" s="28"/>
    </row>
    <row r="161" spans="1:16" ht="21.75" customHeight="1" x14ac:dyDescent="0.2">
      <c r="A161" s="4" t="s">
        <v>0</v>
      </c>
      <c r="B161" s="15"/>
      <c r="C161" s="15"/>
      <c r="D161" s="15"/>
      <c r="E161" s="16"/>
      <c r="F161" s="16"/>
      <c r="G161" s="16"/>
      <c r="H161" s="10"/>
      <c r="I161" s="10"/>
      <c r="J161" s="10"/>
      <c r="K161" s="10"/>
      <c r="L161" s="10"/>
      <c r="M161" s="10"/>
      <c r="N161" s="21"/>
      <c r="O161" s="21"/>
      <c r="P161" s="29"/>
    </row>
    <row r="162" spans="1:16" ht="12.75" customHeight="1" x14ac:dyDescent="0.2">
      <c r="A162" s="4"/>
    </row>
  </sheetData>
  <autoFilter ref="B13:R158" xr:uid="{00000000-0009-0000-0000-000000000000}"/>
  <mergeCells count="155">
    <mergeCell ref="B79:M79"/>
    <mergeCell ref="B80:M80"/>
    <mergeCell ref="B81:M81"/>
    <mergeCell ref="B109:M109"/>
    <mergeCell ref="B91:M91"/>
    <mergeCell ref="B95:M95"/>
    <mergeCell ref="B96:M96"/>
    <mergeCell ref="B100:M100"/>
    <mergeCell ref="B82:M82"/>
    <mergeCell ref="B83:M83"/>
    <mergeCell ref="B85:M85"/>
    <mergeCell ref="B86:M86"/>
    <mergeCell ref="B101:M101"/>
    <mergeCell ref="B102:M102"/>
    <mergeCell ref="B105:M105"/>
    <mergeCell ref="B106:M106"/>
    <mergeCell ref="B92:M92"/>
    <mergeCell ref="B84:M84"/>
    <mergeCell ref="B93:M93"/>
    <mergeCell ref="B94:M94"/>
    <mergeCell ref="B97:M97"/>
    <mergeCell ref="B98:M98"/>
    <mergeCell ref="B99:M99"/>
    <mergeCell ref="M6:R6"/>
    <mergeCell ref="M7:R7"/>
    <mergeCell ref="M8:R8"/>
    <mergeCell ref="M9:R9"/>
    <mergeCell ref="B16:M16"/>
    <mergeCell ref="B17:M17"/>
    <mergeCell ref="B76:M76"/>
    <mergeCell ref="B77:M77"/>
    <mergeCell ref="B78:M78"/>
    <mergeCell ref="B14:M14"/>
    <mergeCell ref="B49:M49"/>
    <mergeCell ref="B22:M22"/>
    <mergeCell ref="B21:M21"/>
    <mergeCell ref="B37:M37"/>
    <mergeCell ref="B25:M25"/>
    <mergeCell ref="B26:M26"/>
    <mergeCell ref="B23:M23"/>
    <mergeCell ref="B15:M15"/>
    <mergeCell ref="B35:M35"/>
    <mergeCell ref="B38:M38"/>
    <mergeCell ref="B27:M27"/>
    <mergeCell ref="B28:M28"/>
    <mergeCell ref="B29:M29"/>
    <mergeCell ref="B19:M19"/>
    <mergeCell ref="B116:M116"/>
    <mergeCell ref="B136:M136"/>
    <mergeCell ref="B142:M142"/>
    <mergeCell ref="B114:M114"/>
    <mergeCell ref="B121:M121"/>
    <mergeCell ref="B107:M107"/>
    <mergeCell ref="B115:M115"/>
    <mergeCell ref="B113:M113"/>
    <mergeCell ref="B108:M108"/>
    <mergeCell ref="B119:M119"/>
    <mergeCell ref="B120:M120"/>
    <mergeCell ref="B140:M140"/>
    <mergeCell ref="B141:M141"/>
    <mergeCell ref="B139:M139"/>
    <mergeCell ref="B110:M110"/>
    <mergeCell ref="B125:M125"/>
    <mergeCell ref="B134:M134"/>
    <mergeCell ref="B135:M135"/>
    <mergeCell ref="B130:M130"/>
    <mergeCell ref="B132:M132"/>
    <mergeCell ref="B133:M133"/>
    <mergeCell ref="B111:M111"/>
    <mergeCell ref="B112:M112"/>
    <mergeCell ref="B143:M143"/>
    <mergeCell ref="B128:M128"/>
    <mergeCell ref="B122:M122"/>
    <mergeCell ref="B129:M129"/>
    <mergeCell ref="B124:M124"/>
    <mergeCell ref="N158:P158"/>
    <mergeCell ref="B126:M126"/>
    <mergeCell ref="B156:M156"/>
    <mergeCell ref="B157:M157"/>
    <mergeCell ref="B147:M147"/>
    <mergeCell ref="B148:M148"/>
    <mergeCell ref="B146:M146"/>
    <mergeCell ref="B154:M154"/>
    <mergeCell ref="B155:M155"/>
    <mergeCell ref="B144:M144"/>
    <mergeCell ref="B145:M145"/>
    <mergeCell ref="B20:M20"/>
    <mergeCell ref="B47:M47"/>
    <mergeCell ref="B18:M18"/>
    <mergeCell ref="B24:M24"/>
    <mergeCell ref="B158:M158"/>
    <mergeCell ref="B149:M149"/>
    <mergeCell ref="B87:M87"/>
    <mergeCell ref="B88:M88"/>
    <mergeCell ref="B89:M89"/>
    <mergeCell ref="B90:M90"/>
    <mergeCell ref="B150:M150"/>
    <mergeCell ref="B153:M153"/>
    <mergeCell ref="B138:M138"/>
    <mergeCell ref="B103:M103"/>
    <mergeCell ref="B104:M104"/>
    <mergeCell ref="B127:M127"/>
    <mergeCell ref="B117:M117"/>
    <mergeCell ref="B118:M118"/>
    <mergeCell ref="B123:M123"/>
    <mergeCell ref="B131:M131"/>
    <mergeCell ref="B55:M55"/>
    <mergeCell ref="B152:M152"/>
    <mergeCell ref="B151:M151"/>
    <mergeCell ref="B137:M137"/>
    <mergeCell ref="B45:M45"/>
    <mergeCell ref="B48:M48"/>
    <mergeCell ref="B41:M41"/>
    <mergeCell ref="B42:M42"/>
    <mergeCell ref="B43:M43"/>
    <mergeCell ref="B36:M36"/>
    <mergeCell ref="B56:M56"/>
    <mergeCell ref="B32:M32"/>
    <mergeCell ref="B33:M33"/>
    <mergeCell ref="B64:M64"/>
    <mergeCell ref="B65:M65"/>
    <mergeCell ref="B75:M75"/>
    <mergeCell ref="B66:M66"/>
    <mergeCell ref="B67:M67"/>
    <mergeCell ref="B68:M68"/>
    <mergeCell ref="B69:M69"/>
    <mergeCell ref="B70:M70"/>
    <mergeCell ref="B71:M71"/>
    <mergeCell ref="B72:M72"/>
    <mergeCell ref="B73:M73"/>
    <mergeCell ref="B74:M74"/>
    <mergeCell ref="G11:P11"/>
    <mergeCell ref="M1:R1"/>
    <mergeCell ref="M2:R2"/>
    <mergeCell ref="M3:R3"/>
    <mergeCell ref="M4:R4"/>
    <mergeCell ref="B63:M63"/>
    <mergeCell ref="B61:M61"/>
    <mergeCell ref="B39:M39"/>
    <mergeCell ref="B40:M40"/>
    <mergeCell ref="B44:M44"/>
    <mergeCell ref="B58:M58"/>
    <mergeCell ref="B62:M62"/>
    <mergeCell ref="B46:M46"/>
    <mergeCell ref="B54:M54"/>
    <mergeCell ref="B50:M50"/>
    <mergeCell ref="B51:M51"/>
    <mergeCell ref="B59:M59"/>
    <mergeCell ref="B60:M60"/>
    <mergeCell ref="B52:M52"/>
    <mergeCell ref="B53:M53"/>
    <mergeCell ref="B57:M57"/>
    <mergeCell ref="B30:M30"/>
    <mergeCell ref="B31:M31"/>
    <mergeCell ref="B34:M34"/>
  </mergeCells>
  <phoneticPr fontId="5" type="noConversion"/>
  <pageMargins left="0.70866141732283472" right="0.70866141732283472" top="0.74803149606299213" bottom="0.55118110236220474" header="0.31496062992125984" footer="0.31496062992125984"/>
  <pageSetup paperSize="9" scale="3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(КВСР)_5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Специалист</cp:lastModifiedBy>
  <cp:lastPrinted>2021-09-20T04:40:53Z</cp:lastPrinted>
  <dcterms:created xsi:type="dcterms:W3CDTF">2014-12-05T11:12:35Z</dcterms:created>
  <dcterms:modified xsi:type="dcterms:W3CDTF">2022-11-29T10:18:50Z</dcterms:modified>
</cp:coreProperties>
</file>