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48E4F8A7-3848-4897-B77C-BFAFEDD85AA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2" r:id="rId1"/>
  </sheets>
  <definedNames>
    <definedName name="_xlnm.Print_Area" localSheetId="0">'приложение 1'!$C$1:$M$61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2" i="2" l="1"/>
  <c r="M51" i="2" l="1"/>
  <c r="M52" i="2"/>
  <c r="K52" i="2"/>
  <c r="K55" i="2" l="1"/>
  <c r="M14" i="2" l="1"/>
  <c r="L14" i="2"/>
  <c r="L13" i="2"/>
  <c r="M16" i="2"/>
  <c r="L23" i="2"/>
  <c r="M23" i="2"/>
  <c r="M18" i="2"/>
  <c r="M20" i="2"/>
  <c r="M22" i="2"/>
  <c r="M24" i="2"/>
  <c r="L55" i="2" l="1"/>
  <c r="M47" i="2" l="1"/>
  <c r="M46" i="2" s="1"/>
  <c r="M45" i="2" s="1"/>
  <c r="M44" i="2" s="1"/>
  <c r="L46" i="2"/>
  <c r="L45" i="2" s="1"/>
  <c r="L44" i="2" s="1"/>
  <c r="K46" i="2"/>
  <c r="K45" i="2" s="1"/>
  <c r="K44" i="2" s="1"/>
  <c r="L49" i="2"/>
  <c r="L48" i="2" s="1"/>
  <c r="K49" i="2"/>
  <c r="K48" i="2" s="1"/>
  <c r="M50" i="2"/>
  <c r="M49" i="2" s="1"/>
  <c r="M48" i="2" s="1"/>
  <c r="M56" i="2"/>
  <c r="L53" i="2" l="1"/>
  <c r="M54" i="2"/>
  <c r="M57" i="2"/>
  <c r="M58" i="2"/>
  <c r="L59" i="2"/>
  <c r="M60" i="2"/>
  <c r="L41" i="2"/>
  <c r="L40" i="2" s="1"/>
  <c r="L12" i="2" s="1"/>
  <c r="M12" i="2" s="1"/>
  <c r="M42" i="2"/>
  <c r="M43" i="2"/>
  <c r="M39" i="2"/>
  <c r="M35" i="2"/>
  <c r="M36" i="2"/>
  <c r="M32" i="2"/>
  <c r="M33" i="2"/>
  <c r="L31" i="2"/>
  <c r="M30" i="2"/>
  <c r="M27" i="2"/>
  <c r="L26" i="2"/>
  <c r="L25" i="2" s="1"/>
  <c r="M17" i="2"/>
  <c r="M19" i="2"/>
  <c r="M21" i="2"/>
  <c r="L52" i="2" l="1"/>
  <c r="K15" i="2"/>
  <c r="M15" i="2" s="1"/>
  <c r="L51" i="2" l="1"/>
  <c r="K41" i="2"/>
  <c r="M41" i="2" s="1"/>
  <c r="L61" i="2" l="1"/>
  <c r="K38" i="2"/>
  <c r="M38" i="2" s="1"/>
  <c r="K37" i="2" l="1"/>
  <c r="M37" i="2" s="1"/>
  <c r="K26" i="2"/>
  <c r="M26" i="2" s="1"/>
  <c r="K29" i="2" l="1"/>
  <c r="M29" i="2" l="1"/>
  <c r="K28" i="2"/>
  <c r="M28" i="2" s="1"/>
  <c r="K13" i="2"/>
  <c r="M13" i="2" s="1"/>
  <c r="K25" i="2"/>
  <c r="M25" i="2" s="1"/>
  <c r="K31" i="2"/>
  <c r="M31" i="2" s="1"/>
  <c r="K34" i="2"/>
  <c r="M34" i="2" s="1"/>
  <c r="K40" i="2"/>
  <c r="K53" i="2"/>
  <c r="M53" i="2" s="1"/>
  <c r="M55" i="2"/>
  <c r="K59" i="2"/>
  <c r="M40" i="2" l="1"/>
  <c r="M59" i="2"/>
  <c r="K51" i="2" l="1"/>
  <c r="M61" i="2" s="1"/>
  <c r="K61" i="2"/>
</calcChain>
</file>

<file path=xl/sharedStrings.xml><?xml version="1.0" encoding="utf-8"?>
<sst xmlns="http://schemas.openxmlformats.org/spreadsheetml/2006/main" count="404" uniqueCount="108">
  <si>
    <t>Код бюджетной классификации</t>
  </si>
  <si>
    <t>Наименование платежей</t>
  </si>
  <si>
    <t>Налог на доходы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</si>
  <si>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</si>
  <si>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</si>
  <si>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Всего доходов</t>
  </si>
  <si>
    <t xml:space="preserve"> Приложение 1 </t>
  </si>
  <si>
    <t>сельского поселения Хулимсунт</t>
  </si>
  <si>
    <t>Сумма, тыс. руб.</t>
  </si>
  <si>
    <t>00000</t>
  </si>
  <si>
    <t>00</t>
  </si>
  <si>
    <t>1</t>
  </si>
  <si>
    <t>0000</t>
  </si>
  <si>
    <t>000</t>
  </si>
  <si>
    <t>182</t>
  </si>
  <si>
    <t>01</t>
  </si>
  <si>
    <t>02000</t>
  </si>
  <si>
    <t>110</t>
  </si>
  <si>
    <t>НАЛОГОВЫЕ И НЕНАЛОГОВЫЕ ДОХОДЫ</t>
  </si>
  <si>
    <t>Налоги на прибыль, доходы</t>
  </si>
  <si>
    <t>02010</t>
  </si>
  <si>
    <t xml:space="preserve">Налог на доходы физических лиц с доходов, источником  которых является налоговый  агент,  за исключением доходов, в отношении которых исчисление и уплата налога осуществляются в соответствии со статьями  227, 227.1 и 228 Налогового кодекса РФ </t>
  </si>
  <si>
    <t>06</t>
  </si>
  <si>
    <t>Налоги на имущество</t>
  </si>
  <si>
    <t>01000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</si>
  <si>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</si>
  <si>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</si>
  <si>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налогооблажения, расположенных в границах поселения</t>
  </si>
  <si>
    <t>01030</t>
  </si>
  <si>
    <t>06000</t>
  </si>
  <si>
    <t>Земельный налог</t>
  </si>
  <si>
    <t>08</t>
  </si>
  <si>
    <t>650</t>
  </si>
  <si>
    <t>04000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</si>
  <si>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РФ)
</t>
  </si>
  <si>
    <t>04020</t>
  </si>
  <si>
    <t>11</t>
  </si>
  <si>
    <t xml:space="preserve">Доходы от использования имущества, находящегося в государственной и муниципальной собственности
</t>
  </si>
  <si>
    <t>120</t>
  </si>
  <si>
    <t>05000</t>
  </si>
  <si>
    <t xml:space="preserve"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</si>
  <si>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05035</t>
  </si>
  <si>
    <t>2</t>
  </si>
  <si>
    <t>БЕЗВОЗМЕЗДНЫЕ ПОСТУПЛЕНИЯ</t>
  </si>
  <si>
    <t>02</t>
  </si>
  <si>
    <t>Безвозмездные поступления от других бюджетов бюджетной системы РФ</t>
  </si>
  <si>
    <t>Субвенции бюджетам субъектов РФ и муниципальных образований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</si>
  <si>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</si>
  <si>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</si>
  <si>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</si>
  <si>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 поселения</t>
  </si>
  <si>
    <t xml:space="preserve">                                                                                            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</si>
  <si>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</si>
  <si>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06033</t>
  </si>
  <si>
    <t>06043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</si>
  <si>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</si>
  <si>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</si>
  <si>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03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</si>
  <si>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</si>
  <si>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</si>
  <si>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</si>
  <si>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10000</t>
  </si>
  <si>
    <t>Дотации бюджетам бюджетной системы Российской Федерации</t>
  </si>
  <si>
    <t>15001</t>
  </si>
  <si>
    <t>Дотации бюджетам сельских поселений на выравнивание бюджетной обеспеченности</t>
  </si>
  <si>
    <t>35930</t>
  </si>
  <si>
    <t>35118</t>
  </si>
  <si>
    <t>40000</t>
  </si>
  <si>
    <t>49999</t>
  </si>
  <si>
    <t>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</si>
  <si>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</si>
  <si>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</si>
  <si>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</si>
  <si>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1000</t>
  </si>
  <si>
    <t xml:space="preserve"> к решению Совета депутатов </t>
  </si>
  <si>
    <t>150</t>
  </si>
  <si>
    <t>02231</t>
  </si>
  <si>
    <t>02241</t>
  </si>
  <si>
    <t>02251</t>
  </si>
  <si>
    <t>02261</t>
  </si>
  <si>
    <t>Транспортный налог</t>
  </si>
  <si>
    <t>04011</t>
  </si>
  <si>
    <t>Транспортный налог с организаций</t>
  </si>
  <si>
    <t>04012</t>
  </si>
  <si>
    <t>Транспортный налог с физических лиц</t>
  </si>
  <si>
    <t>30000</t>
  </si>
  <si>
    <t xml:space="preserve"> Доходы  бюджета сельского поселения Хулимсунт на 2023 год</t>
  </si>
  <si>
    <t>Изменения</t>
  </si>
  <si>
    <t>Уточненная сумма</t>
  </si>
  <si>
    <t>30024</t>
  </si>
  <si>
    <t>Субвенции бюджетам сельских поселений на выполнение передаваемых полномочий субъектов Российской Федерации</t>
  </si>
  <si>
    <t>13</t>
  </si>
  <si>
    <t>02990</t>
  </si>
  <si>
    <t>130</t>
  </si>
  <si>
    <t>02995</t>
  </si>
  <si>
    <t>15</t>
  </si>
  <si>
    <t>02050</t>
  </si>
  <si>
    <t>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</si>
  <si>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</si>
  <si>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Платежи, взимаемые органами местного самоуправления (организациями)  за выполнение определенных функций</t>
  </si>
  <si>
    <t>Административные платежи и сборы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</si>
  <si>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</si>
  <si>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</si>
  <si>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Доходы от компенсации затрат государства</t>
  </si>
  <si>
    <t>Доходы от окаанияплатных услуг и компенсации затрат государства</t>
  </si>
  <si>
    <t>09045</t>
  </si>
  <si>
    <t>100</t>
  </si>
  <si>
    <t>от 12.07.2023 №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</si>
</sst>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indexed="62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2" fillId="2" borderId="1">
      <alignment horizontal="left" vertical="top" wrapText="1"/>
    </xf>
  </cellStyleXfs>
  <cellXfs count="74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4" fillId="0" borderId="0" xfId="0" applyFont="1" applyBorder="1"/>
    <xf numFmtId="0" fontId="10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4" fontId="0" fillId="0" borderId="0" xfId="0" applyNumberFormat="1"/>
    <xf numFmtId="0" fontId="6" fillId="0" borderId="0" xfId="0" applyFont="1" applyBorder="1" applyAlignment="1">
      <alignment horizontal="right"/>
    </xf>
    <xf numFmtId="0" fontId="13" fillId="6" borderId="0" xfId="0" applyFont="1" applyFill="1"/>
    <xf numFmtId="0" fontId="10" fillId="6" borderId="2" xfId="0" applyFont="1" applyFill="1" applyBorder="1" applyAlignment="1">
      <alignment vertical="top" wrapText="1"/>
    </xf>
    <xf numFmtId="49" fontId="10" fillId="6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vertical="center" wrapText="1"/>
    </xf>
    <xf numFmtId="0" fontId="14" fillId="0" borderId="0" xfId="0" applyFont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2" fillId="5" borderId="0" xfId="0" applyFont="1" applyFill="1"/>
    <xf numFmtId="0" fontId="14" fillId="0" borderId="2" xfId="0" applyFont="1" applyBorder="1" applyAlignment="1">
      <alignment vertical="top" wrapText="1"/>
    </xf>
    <xf numFmtId="0" fontId="1" fillId="6" borderId="0" xfId="0" applyFont="1" applyFill="1" applyBorder="1" applyAlignment="1">
      <alignment horizontal="left" vertical="top"/>
    </xf>
    <xf numFmtId="164" fontId="8" fillId="3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10" fillId="6" borderId="2" xfId="0" applyNumberFormat="1" applyFont="1" applyFill="1" applyBorder="1" applyAlignment="1">
      <alignment horizontal="center" vertical="center" wrapText="1"/>
    </xf>
    <xf numFmtId="164" fontId="9" fillId="5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10" fillId="5" borderId="2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 wrapText="1"/>
    </xf>
    <xf numFmtId="164" fontId="9" fillId="6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164" fontId="0" fillId="0" borderId="0" xfId="0" applyNumberFormat="1"/>
    <xf numFmtId="0" fontId="9" fillId="5" borderId="2" xfId="0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center" vertical="center"/>
    </xf>
    <xf numFmtId="164" fontId="15" fillId="0" borderId="2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10" fillId="5" borderId="2" xfId="0" applyNumberFormat="1" applyFont="1" applyFill="1" applyBorder="1" applyAlignment="1">
      <alignment horizontal="center" vertical="center"/>
    </xf>
    <xf numFmtId="164" fontId="10" fillId="6" borderId="2" xfId="0" applyNumberFormat="1" applyFont="1" applyFill="1" applyBorder="1" applyAlignment="1">
      <alignment horizontal="center" vertical="center"/>
    </xf>
    <xf numFmtId="164" fontId="12" fillId="5" borderId="2" xfId="0" applyNumberFormat="1" applyFont="1" applyFill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4" fontId="11" fillId="4" borderId="2" xfId="0" applyNumberFormat="1" applyFont="1" applyFill="1" applyBorder="1" applyAlignment="1">
      <alignment horizontal="center" vertical="center"/>
    </xf>
    <xf numFmtId="164" fontId="11" fillId="5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49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wrapText="1"/>
    </xf>
    <xf numFmtId="164" fontId="16" fillId="5" borderId="2" xfId="0" applyNumberFormat="1" applyFont="1" applyFill="1" applyBorder="1" applyAlignment="1">
      <alignment horizontal="center" vertical="center"/>
    </xf>
    <xf numFmtId="164" fontId="16" fillId="6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</cellXfs>
  <cellStyles count="2">
    <cellStyle name="Обычный" xfId="0" builtinId="0"/>
    <cellStyle name="Свойства элементов измерения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66"/>
  <sheetViews>
    <sheetView tabSelected="1" zoomScale="70" zoomScaleNormal="70" workbookViewId="0">
      <selection activeCell="I4" sqref="I4:K4"/>
    </sheetView>
  </sheetViews>
  <sheetFormatPr defaultRowHeight="15" x14ac:dyDescent="0.25"/>
  <cols>
    <col min="1" max="2" width="5.85546875" customWidth="1"/>
    <col min="3" max="3" width="4.5703125" customWidth="1"/>
    <col min="4" max="4" width="2.7109375" customWidth="1"/>
    <col min="5" max="5" width="3.7109375" customWidth="1"/>
    <col min="6" max="6" width="6.28515625" customWidth="1"/>
    <col min="7" max="7" width="3.5703125" customWidth="1"/>
    <col min="8" max="8" width="5.42578125" customWidth="1"/>
    <col min="9" max="9" width="4.42578125" customWidth="1"/>
    <col min="10" max="10" width="72.5703125" customWidth="1"/>
    <col min="11" max="11" width="21.28515625" customWidth="1"/>
    <col min="12" max="12" width="16.28515625" customWidth="1"/>
    <col min="13" max="13" width="23.7109375" customWidth="1"/>
    <col min="15" max="15" width="14.7109375" bestFit="1" customWidth="1"/>
  </cols>
  <sheetData>
    <row r="1" spans="2:14" ht="15.75" x14ac:dyDescent="0.25">
      <c r="I1" s="72" t="s">
        <v>6</v>
      </c>
      <c r="J1" s="72"/>
      <c r="K1" s="72"/>
    </row>
    <row r="2" spans="2:14" ht="15.75" x14ac:dyDescent="0.25">
      <c r="I2" s="72" t="s">
        <v>74</v>
      </c>
      <c r="J2" s="72"/>
      <c r="K2" s="72"/>
    </row>
    <row r="3" spans="2:14" ht="15.75" x14ac:dyDescent="0.25">
      <c r="I3" s="72" t="s">
        <v>7</v>
      </c>
      <c r="J3" s="72"/>
      <c r="K3" s="72"/>
    </row>
    <row r="4" spans="2:14" ht="15.75" x14ac:dyDescent="0.25">
      <c r="B4" t="s">
        <v>51</v>
      </c>
      <c r="I4" s="73" t="s">
        <v>107</v>
      </c>
      <c r="J4" s="73"/>
      <c r="K4" s="73"/>
    </row>
    <row r="5" spans="2:14" ht="15.75" x14ac:dyDescent="0.25">
      <c r="I5" s="28"/>
      <c r="J5" s="28"/>
      <c r="K5" s="28"/>
    </row>
    <row r="6" spans="2:14" ht="15.75" x14ac:dyDescent="0.25">
      <c r="I6" s="28"/>
      <c r="J6" s="28"/>
      <c r="K6" s="28"/>
    </row>
    <row r="7" spans="2:14" ht="15.75" x14ac:dyDescent="0.25">
      <c r="I7" s="28"/>
      <c r="J7" s="28"/>
      <c r="K7" s="49"/>
    </row>
    <row r="8" spans="2:14" ht="15.75" x14ac:dyDescent="0.25">
      <c r="I8" s="28"/>
      <c r="J8" s="28"/>
      <c r="K8" s="49"/>
      <c r="M8" s="47"/>
    </row>
    <row r="9" spans="2:14" ht="15.75" x14ac:dyDescent="0.25">
      <c r="I9" s="28"/>
      <c r="J9" s="28"/>
      <c r="K9" s="28"/>
    </row>
    <row r="10" spans="2:14" ht="27" customHeight="1" x14ac:dyDescent="0.25">
      <c r="I10" s="2"/>
      <c r="J10" s="1" t="s">
        <v>86</v>
      </c>
      <c r="K10" s="37"/>
      <c r="N10" s="47"/>
    </row>
    <row r="11" spans="2:14" ht="49.5" customHeight="1" x14ac:dyDescent="0.25">
      <c r="C11" s="71" t="s">
        <v>0</v>
      </c>
      <c r="D11" s="71"/>
      <c r="E11" s="71"/>
      <c r="F11" s="71"/>
      <c r="G11" s="71"/>
      <c r="H11" s="71"/>
      <c r="I11" s="71"/>
      <c r="J11" s="6" t="s">
        <v>1</v>
      </c>
      <c r="K11" s="5" t="s">
        <v>8</v>
      </c>
      <c r="L11" s="51" t="s">
        <v>87</v>
      </c>
      <c r="M11" s="52" t="s">
        <v>88</v>
      </c>
    </row>
    <row r="12" spans="2:14" ht="15.75" customHeight="1" x14ac:dyDescent="0.25">
      <c r="C12" s="8" t="s">
        <v>13</v>
      </c>
      <c r="D12" s="8" t="s">
        <v>69</v>
      </c>
      <c r="E12" s="8" t="s">
        <v>10</v>
      </c>
      <c r="F12" s="8" t="s">
        <v>9</v>
      </c>
      <c r="G12" s="8" t="s">
        <v>10</v>
      </c>
      <c r="H12" s="8" t="s">
        <v>12</v>
      </c>
      <c r="I12" s="7" t="s">
        <v>13</v>
      </c>
      <c r="J12" s="9" t="s">
        <v>18</v>
      </c>
      <c r="K12" s="38">
        <f>K13+K25+K28+K37+K40+K31+K34+K44+K48</f>
        <v>22025.280000000002</v>
      </c>
      <c r="L12" s="57">
        <f>L13+L14+L25+L28+L37+L40+L44+L48</f>
        <v>9.6</v>
      </c>
      <c r="M12" s="57">
        <f>K12+L12</f>
        <v>22034.880000000001</v>
      </c>
    </row>
    <row r="13" spans="2:14" s="29" customFormat="1" ht="28.5" customHeight="1" x14ac:dyDescent="0.25">
      <c r="C13" s="11" t="s">
        <v>106</v>
      </c>
      <c r="D13" s="11" t="s">
        <v>11</v>
      </c>
      <c r="E13" s="11" t="s">
        <v>57</v>
      </c>
      <c r="F13" s="11" t="s">
        <v>9</v>
      </c>
      <c r="G13" s="11" t="s">
        <v>10</v>
      </c>
      <c r="H13" s="11" t="s">
        <v>12</v>
      </c>
      <c r="I13" s="11" t="s">
        <v>13</v>
      </c>
      <c r="J13" s="66" t="s">
        <v>71</v>
      </c>
      <c r="K13" s="39">
        <f>K15</f>
        <v>4246.8900000000003</v>
      </c>
      <c r="L13" s="58">
        <f>L15</f>
        <v>-4246.8999999999996</v>
      </c>
      <c r="M13" s="58">
        <f>K13+L13</f>
        <v>-9.999999999308784E-3</v>
      </c>
    </row>
    <row r="14" spans="2:14" s="29" customFormat="1" ht="28.5" customHeight="1" x14ac:dyDescent="0.25">
      <c r="C14" s="11" t="s">
        <v>14</v>
      </c>
      <c r="D14" s="11" t="s">
        <v>11</v>
      </c>
      <c r="E14" s="11" t="s">
        <v>57</v>
      </c>
      <c r="F14" s="11" t="s">
        <v>9</v>
      </c>
      <c r="G14" s="11" t="s">
        <v>10</v>
      </c>
      <c r="H14" s="11" t="s">
        <v>12</v>
      </c>
      <c r="I14" s="11" t="s">
        <v>13</v>
      </c>
      <c r="J14" s="66" t="s">
        <v>71</v>
      </c>
      <c r="K14" s="39">
        <v>0</v>
      </c>
      <c r="L14" s="58">
        <f>L16</f>
        <v>4246.8999999999996</v>
      </c>
      <c r="M14" s="58">
        <f>K14+L14</f>
        <v>4246.8999999999996</v>
      </c>
    </row>
    <row r="15" spans="2:14" s="29" customFormat="1" ht="30" customHeight="1" x14ac:dyDescent="0.25">
      <c r="C15" s="67" t="s">
        <v>106</v>
      </c>
      <c r="D15" s="67" t="s">
        <v>11</v>
      </c>
      <c r="E15" s="67" t="s">
        <v>57</v>
      </c>
      <c r="F15" s="67" t="s">
        <v>16</v>
      </c>
      <c r="G15" s="67" t="s">
        <v>15</v>
      </c>
      <c r="H15" s="67" t="s">
        <v>12</v>
      </c>
      <c r="I15" s="67" t="s">
        <v>17</v>
      </c>
      <c r="J15" s="68" t="s">
        <v>72</v>
      </c>
      <c r="K15" s="43">
        <f>K17+K19+K21+K23</f>
        <v>4246.8900000000003</v>
      </c>
      <c r="L15" s="69">
        <v>-4246.8999999999996</v>
      </c>
      <c r="M15" s="53">
        <f>K15+L15</f>
        <v>-9.999999999308784E-3</v>
      </c>
    </row>
    <row r="16" spans="2:14" s="29" customFormat="1" ht="30" customHeight="1" x14ac:dyDescent="0.25">
      <c r="C16" s="67" t="s">
        <v>14</v>
      </c>
      <c r="D16" s="67" t="s">
        <v>11</v>
      </c>
      <c r="E16" s="67" t="s">
        <v>57</v>
      </c>
      <c r="F16" s="67" t="s">
        <v>16</v>
      </c>
      <c r="G16" s="67" t="s">
        <v>15</v>
      </c>
      <c r="H16" s="67" t="s">
        <v>12</v>
      </c>
      <c r="I16" s="67" t="s">
        <v>17</v>
      </c>
      <c r="J16" s="68" t="s">
        <v>72</v>
      </c>
      <c r="K16" s="43">
        <v>0</v>
      </c>
      <c r="L16" s="53">
        <v>4246.8999999999996</v>
      </c>
      <c r="M16" s="53">
        <f>K16+L16</f>
        <v>4246.8999999999996</v>
      </c>
    </row>
    <row r="17" spans="3:13" s="29" customFormat="1" ht="45" customHeight="1" x14ac:dyDescent="0.25">
      <c r="C17" s="31" t="s">
        <v>106</v>
      </c>
      <c r="D17" s="31" t="s">
        <v>11</v>
      </c>
      <c r="E17" s="31" t="s">
        <v>57</v>
      </c>
      <c r="F17" s="31" t="s">
        <v>76</v>
      </c>
      <c r="G17" s="31" t="s">
        <v>15</v>
      </c>
      <c r="H17" s="31" t="s">
        <v>12</v>
      </c>
      <c r="I17" s="31" t="s">
        <v>17</v>
      </c>
      <c r="J17" s="30" t="s">
        <v>58</v>
      </c>
      <c r="K17" s="40">
        <v>1900</v>
      </c>
      <c r="L17" s="70">
        <v>-1900</v>
      </c>
      <c r="M17" s="54">
        <f t="shared" ref="M17:M21" si="0">K17+L17</f>
        <v>0</v>
      </c>
    </row>
    <row r="18" spans="3:13" s="29" customFormat="1" ht="45" customHeight="1" x14ac:dyDescent="0.25">
      <c r="C18" s="31" t="s">
        <v>14</v>
      </c>
      <c r="D18" s="31" t="s">
        <v>11</v>
      </c>
      <c r="E18" s="31" t="s">
        <v>57</v>
      </c>
      <c r="F18" s="31" t="s">
        <v>76</v>
      </c>
      <c r="G18" s="31" t="s">
        <v>15</v>
      </c>
      <c r="H18" s="31" t="s">
        <v>12</v>
      </c>
      <c r="I18" s="31" t="s">
        <v>17</v>
      </c>
      <c r="J18" s="30" t="s">
        <v>58</v>
      </c>
      <c r="K18" s="40">
        <v>0</v>
      </c>
      <c r="L18" s="54">
        <v>1900</v>
      </c>
      <c r="M18" s="54">
        <f t="shared" si="0"/>
        <v>1900</v>
      </c>
    </row>
    <row r="19" spans="3:13" s="29" customFormat="1" ht="55.5" customHeight="1" x14ac:dyDescent="0.25">
      <c r="C19" s="31" t="s">
        <v>106</v>
      </c>
      <c r="D19" s="31" t="s">
        <v>11</v>
      </c>
      <c r="E19" s="31" t="s">
        <v>57</v>
      </c>
      <c r="F19" s="31" t="s">
        <v>77</v>
      </c>
      <c r="G19" s="31" t="s">
        <v>15</v>
      </c>
      <c r="H19" s="31" t="s">
        <v>12</v>
      </c>
      <c r="I19" s="31" t="s">
        <v>17</v>
      </c>
      <c r="J19" s="32" t="s">
        <v>59</v>
      </c>
      <c r="K19" s="40">
        <v>10.96</v>
      </c>
      <c r="L19" s="70">
        <v>-10.96</v>
      </c>
      <c r="M19" s="54">
        <f t="shared" si="0"/>
        <v>0</v>
      </c>
    </row>
    <row r="20" spans="3:13" s="29" customFormat="1" ht="55.5" customHeight="1" x14ac:dyDescent="0.25">
      <c r="C20" s="31" t="s">
        <v>14</v>
      </c>
      <c r="D20" s="31" t="s">
        <v>11</v>
      </c>
      <c r="E20" s="31" t="s">
        <v>57</v>
      </c>
      <c r="F20" s="31" t="s">
        <v>77</v>
      </c>
      <c r="G20" s="31" t="s">
        <v>15</v>
      </c>
      <c r="H20" s="31" t="s">
        <v>12</v>
      </c>
      <c r="I20" s="31" t="s">
        <v>17</v>
      </c>
      <c r="J20" s="32" t="s">
        <v>59</v>
      </c>
      <c r="K20" s="40">
        <v>0</v>
      </c>
      <c r="L20" s="54">
        <v>10.96</v>
      </c>
      <c r="M20" s="54">
        <f t="shared" si="0"/>
        <v>10.96</v>
      </c>
    </row>
    <row r="21" spans="3:13" s="29" customFormat="1" ht="41.25" customHeight="1" x14ac:dyDescent="0.25">
      <c r="C21" s="31" t="s">
        <v>106</v>
      </c>
      <c r="D21" s="31" t="s">
        <v>11</v>
      </c>
      <c r="E21" s="31" t="s">
        <v>57</v>
      </c>
      <c r="F21" s="31" t="s">
        <v>78</v>
      </c>
      <c r="G21" s="31" t="s">
        <v>15</v>
      </c>
      <c r="H21" s="31" t="s">
        <v>12</v>
      </c>
      <c r="I21" s="31" t="s">
        <v>17</v>
      </c>
      <c r="J21" s="36" t="s">
        <v>60</v>
      </c>
      <c r="K21" s="40">
        <v>2571.65</v>
      </c>
      <c r="L21" s="70">
        <v>-2571.6999999999998</v>
      </c>
      <c r="M21" s="54">
        <f t="shared" si="0"/>
        <v>-4.9999999999727152E-2</v>
      </c>
    </row>
    <row r="22" spans="3:13" s="29" customFormat="1" ht="41.25" customHeight="1" x14ac:dyDescent="0.25">
      <c r="C22" s="31" t="s">
        <v>14</v>
      </c>
      <c r="D22" s="31" t="s">
        <v>11</v>
      </c>
      <c r="E22" s="31" t="s">
        <v>57</v>
      </c>
      <c r="F22" s="31" t="s">
        <v>78</v>
      </c>
      <c r="G22" s="31" t="s">
        <v>15</v>
      </c>
      <c r="H22" s="31" t="s">
        <v>12</v>
      </c>
      <c r="I22" s="31" t="s">
        <v>17</v>
      </c>
      <c r="J22" s="33" t="s">
        <v>60</v>
      </c>
      <c r="K22" s="40">
        <v>0</v>
      </c>
      <c r="L22" s="54">
        <v>2571.6999999999998</v>
      </c>
      <c r="M22" s="54">
        <f>K22+L22</f>
        <v>2571.6999999999998</v>
      </c>
    </row>
    <row r="23" spans="3:13" s="29" customFormat="1" ht="42" customHeight="1" x14ac:dyDescent="0.25">
      <c r="C23" s="31" t="s">
        <v>106</v>
      </c>
      <c r="D23" s="31" t="s">
        <v>11</v>
      </c>
      <c r="E23" s="31" t="s">
        <v>57</v>
      </c>
      <c r="F23" s="31" t="s">
        <v>79</v>
      </c>
      <c r="G23" s="31" t="s">
        <v>15</v>
      </c>
      <c r="H23" s="31" t="s">
        <v>12</v>
      </c>
      <c r="I23" s="31" t="s">
        <v>17</v>
      </c>
      <c r="J23" s="36" t="s">
        <v>70</v>
      </c>
      <c r="K23" s="40">
        <v>-235.72</v>
      </c>
      <c r="L23" s="70">
        <f>-(-235.72)</f>
        <v>235.72</v>
      </c>
      <c r="M23" s="54">
        <f>K23+L23</f>
        <v>0</v>
      </c>
    </row>
    <row r="24" spans="3:13" s="29" customFormat="1" ht="42" customHeight="1" x14ac:dyDescent="0.25">
      <c r="C24" s="31" t="s">
        <v>14</v>
      </c>
      <c r="D24" s="31" t="s">
        <v>11</v>
      </c>
      <c r="E24" s="31" t="s">
        <v>57</v>
      </c>
      <c r="F24" s="31" t="s">
        <v>79</v>
      </c>
      <c r="G24" s="31" t="s">
        <v>15</v>
      </c>
      <c r="H24" s="31" t="s">
        <v>12</v>
      </c>
      <c r="I24" s="31" t="s">
        <v>17</v>
      </c>
      <c r="J24" s="36" t="s">
        <v>70</v>
      </c>
      <c r="K24" s="40">
        <v>0</v>
      </c>
      <c r="L24" s="54">
        <v>-235.72</v>
      </c>
      <c r="M24" s="54">
        <f>K24+L24</f>
        <v>-235.72</v>
      </c>
    </row>
    <row r="25" spans="3:13" ht="15" customHeight="1" x14ac:dyDescent="0.25">
      <c r="C25" s="10" t="s">
        <v>14</v>
      </c>
      <c r="D25" s="10" t="s">
        <v>11</v>
      </c>
      <c r="E25" s="10" t="s">
        <v>15</v>
      </c>
      <c r="F25" s="10" t="s">
        <v>9</v>
      </c>
      <c r="G25" s="10" t="s">
        <v>10</v>
      </c>
      <c r="H25" s="10" t="s">
        <v>12</v>
      </c>
      <c r="I25" s="11" t="s">
        <v>13</v>
      </c>
      <c r="J25" s="12" t="s">
        <v>19</v>
      </c>
      <c r="K25" s="39">
        <f>K26</f>
        <v>15450.4</v>
      </c>
      <c r="L25" s="59">
        <f>L26</f>
        <v>0</v>
      </c>
      <c r="M25" s="59">
        <f t="shared" ref="M25:M60" si="1">K25+L25</f>
        <v>15450.4</v>
      </c>
    </row>
    <row r="26" spans="3:13" ht="15" customHeight="1" x14ac:dyDescent="0.25">
      <c r="C26" s="16" t="s">
        <v>14</v>
      </c>
      <c r="D26" s="16" t="s">
        <v>11</v>
      </c>
      <c r="E26" s="16" t="s">
        <v>15</v>
      </c>
      <c r="F26" s="16" t="s">
        <v>16</v>
      </c>
      <c r="G26" s="16" t="s">
        <v>15</v>
      </c>
      <c r="H26" s="16" t="s">
        <v>12</v>
      </c>
      <c r="I26" s="17" t="s">
        <v>17</v>
      </c>
      <c r="J26" s="18" t="s">
        <v>2</v>
      </c>
      <c r="K26" s="41">
        <f>K27</f>
        <v>15450.4</v>
      </c>
      <c r="L26" s="60">
        <f>L27</f>
        <v>0</v>
      </c>
      <c r="M26" s="60">
        <f t="shared" si="1"/>
        <v>15450.4</v>
      </c>
    </row>
    <row r="27" spans="3:13" ht="45.75" customHeight="1" x14ac:dyDescent="0.25">
      <c r="C27" s="13" t="s">
        <v>14</v>
      </c>
      <c r="D27" s="13" t="s">
        <v>11</v>
      </c>
      <c r="E27" s="13" t="s">
        <v>15</v>
      </c>
      <c r="F27" s="13" t="s">
        <v>20</v>
      </c>
      <c r="G27" s="13" t="s">
        <v>15</v>
      </c>
      <c r="H27" s="13" t="s">
        <v>12</v>
      </c>
      <c r="I27" s="14" t="s">
        <v>17</v>
      </c>
      <c r="J27" s="3" t="s">
        <v>21</v>
      </c>
      <c r="K27" s="45">
        <v>15450.4</v>
      </c>
      <c r="L27" s="56">
        <v>0</v>
      </c>
      <c r="M27" s="56">
        <f t="shared" si="1"/>
        <v>15450.4</v>
      </c>
    </row>
    <row r="28" spans="3:13" ht="25.5" customHeight="1" x14ac:dyDescent="0.25">
      <c r="C28" s="10" t="s">
        <v>14</v>
      </c>
      <c r="D28" s="10" t="s">
        <v>11</v>
      </c>
      <c r="E28" s="10" t="s">
        <v>22</v>
      </c>
      <c r="F28" s="10" t="s">
        <v>9</v>
      </c>
      <c r="G28" s="10" t="s">
        <v>10</v>
      </c>
      <c r="H28" s="10" t="s">
        <v>12</v>
      </c>
      <c r="I28" s="11" t="s">
        <v>13</v>
      </c>
      <c r="J28" s="12" t="s">
        <v>23</v>
      </c>
      <c r="K28" s="39">
        <f>K29</f>
        <v>680</v>
      </c>
      <c r="L28" s="59">
        <v>0</v>
      </c>
      <c r="M28" s="59">
        <f t="shared" si="1"/>
        <v>680</v>
      </c>
    </row>
    <row r="29" spans="3:13" ht="23.25" customHeight="1" x14ac:dyDescent="0.25">
      <c r="C29" s="16" t="s">
        <v>14</v>
      </c>
      <c r="D29" s="16" t="s">
        <v>11</v>
      </c>
      <c r="E29" s="16" t="s">
        <v>22</v>
      </c>
      <c r="F29" s="16" t="s">
        <v>24</v>
      </c>
      <c r="G29" s="16" t="s">
        <v>10</v>
      </c>
      <c r="H29" s="16" t="s">
        <v>12</v>
      </c>
      <c r="I29" s="17" t="s">
        <v>17</v>
      </c>
      <c r="J29" s="18" t="s">
        <v>25</v>
      </c>
      <c r="K29" s="41">
        <f>K30</f>
        <v>680</v>
      </c>
      <c r="L29" s="55">
        <v>0</v>
      </c>
      <c r="M29" s="55">
        <f t="shared" si="1"/>
        <v>680</v>
      </c>
    </row>
    <row r="30" spans="3:13" ht="31.5" customHeight="1" x14ac:dyDescent="0.25">
      <c r="C30" s="13" t="s">
        <v>14</v>
      </c>
      <c r="D30" s="13" t="s">
        <v>11</v>
      </c>
      <c r="E30" s="13" t="s">
        <v>22</v>
      </c>
      <c r="F30" s="13" t="s">
        <v>28</v>
      </c>
      <c r="G30" s="13" t="s">
        <v>26</v>
      </c>
      <c r="H30" s="13" t="s">
        <v>12</v>
      </c>
      <c r="I30" s="14" t="s">
        <v>17</v>
      </c>
      <c r="J30" s="3" t="s">
        <v>27</v>
      </c>
      <c r="K30" s="40">
        <v>680</v>
      </c>
      <c r="L30" s="56">
        <v>0</v>
      </c>
      <c r="M30" s="56">
        <f t="shared" si="1"/>
        <v>680</v>
      </c>
    </row>
    <row r="31" spans="3:13" ht="19.5" customHeight="1" x14ac:dyDescent="0.25">
      <c r="C31" s="16" t="s">
        <v>14</v>
      </c>
      <c r="D31" s="16" t="s">
        <v>11</v>
      </c>
      <c r="E31" s="16" t="s">
        <v>22</v>
      </c>
      <c r="F31" s="16" t="s">
        <v>33</v>
      </c>
      <c r="G31" s="16" t="s">
        <v>44</v>
      </c>
      <c r="H31" s="16" t="s">
        <v>12</v>
      </c>
      <c r="I31" s="17" t="s">
        <v>13</v>
      </c>
      <c r="J31" s="24" t="s">
        <v>80</v>
      </c>
      <c r="K31" s="43">
        <f>SUM(K32:K33)</f>
        <v>66.5</v>
      </c>
      <c r="L31" s="55">
        <f>L32+L33</f>
        <v>0</v>
      </c>
      <c r="M31" s="55">
        <f t="shared" si="1"/>
        <v>66.5</v>
      </c>
    </row>
    <row r="32" spans="3:13" ht="20.25" customHeight="1" x14ac:dyDescent="0.25">
      <c r="C32" s="13" t="s">
        <v>14</v>
      </c>
      <c r="D32" s="13" t="s">
        <v>11</v>
      </c>
      <c r="E32" s="13" t="s">
        <v>22</v>
      </c>
      <c r="F32" s="13" t="s">
        <v>81</v>
      </c>
      <c r="G32" s="13" t="s">
        <v>44</v>
      </c>
      <c r="H32" s="13" t="s">
        <v>12</v>
      </c>
      <c r="I32" s="14" t="s">
        <v>17</v>
      </c>
      <c r="J32" s="3" t="s">
        <v>82</v>
      </c>
      <c r="K32" s="40">
        <v>2.5</v>
      </c>
      <c r="L32" s="56">
        <v>0</v>
      </c>
      <c r="M32" s="56">
        <f t="shared" si="1"/>
        <v>2.5</v>
      </c>
    </row>
    <row r="33" spans="3:13" ht="17.25" customHeight="1" x14ac:dyDescent="0.25">
      <c r="C33" s="13" t="s">
        <v>14</v>
      </c>
      <c r="D33" s="13" t="s">
        <v>11</v>
      </c>
      <c r="E33" s="13" t="s">
        <v>22</v>
      </c>
      <c r="F33" s="13" t="s">
        <v>83</v>
      </c>
      <c r="G33" s="13" t="s">
        <v>44</v>
      </c>
      <c r="H33" s="13" t="s">
        <v>12</v>
      </c>
      <c r="I33" s="14" t="s">
        <v>17</v>
      </c>
      <c r="J33" s="3" t="s">
        <v>84</v>
      </c>
      <c r="K33" s="40">
        <v>64</v>
      </c>
      <c r="L33" s="56">
        <v>0</v>
      </c>
      <c r="M33" s="56">
        <f t="shared" si="1"/>
        <v>64</v>
      </c>
    </row>
    <row r="34" spans="3:13" ht="19.5" customHeight="1" x14ac:dyDescent="0.25">
      <c r="C34" s="16" t="s">
        <v>14</v>
      </c>
      <c r="D34" s="16" t="s">
        <v>11</v>
      </c>
      <c r="E34" s="16" t="s">
        <v>22</v>
      </c>
      <c r="F34" s="16" t="s">
        <v>29</v>
      </c>
      <c r="G34" s="16" t="s">
        <v>10</v>
      </c>
      <c r="H34" s="16" t="s">
        <v>12</v>
      </c>
      <c r="I34" s="17" t="s">
        <v>17</v>
      </c>
      <c r="J34" s="18" t="s">
        <v>30</v>
      </c>
      <c r="K34" s="41">
        <f>SUM(K35:K36)</f>
        <v>102</v>
      </c>
      <c r="L34" s="55">
        <v>0</v>
      </c>
      <c r="M34" s="55">
        <f t="shared" si="1"/>
        <v>102</v>
      </c>
    </row>
    <row r="35" spans="3:13" ht="35.25" customHeight="1" x14ac:dyDescent="0.25">
      <c r="C35" s="13" t="s">
        <v>14</v>
      </c>
      <c r="D35" s="13" t="s">
        <v>11</v>
      </c>
      <c r="E35" s="13" t="s">
        <v>22</v>
      </c>
      <c r="F35" s="13" t="s">
        <v>53</v>
      </c>
      <c r="G35" s="13" t="s">
        <v>26</v>
      </c>
      <c r="H35" s="13" t="s">
        <v>73</v>
      </c>
      <c r="I35" s="14" t="s">
        <v>17</v>
      </c>
      <c r="J35" s="46" t="s">
        <v>55</v>
      </c>
      <c r="K35" s="40">
        <v>57</v>
      </c>
      <c r="L35" s="56">
        <v>0</v>
      </c>
      <c r="M35" s="56">
        <f t="shared" si="1"/>
        <v>57</v>
      </c>
    </row>
    <row r="36" spans="3:13" ht="36.75" customHeight="1" x14ac:dyDescent="0.25">
      <c r="C36" s="13" t="s">
        <v>14</v>
      </c>
      <c r="D36" s="13" t="s">
        <v>11</v>
      </c>
      <c r="E36" s="13" t="s">
        <v>22</v>
      </c>
      <c r="F36" s="13" t="s">
        <v>54</v>
      </c>
      <c r="G36" s="13" t="s">
        <v>26</v>
      </c>
      <c r="H36" s="13" t="s">
        <v>73</v>
      </c>
      <c r="I36" s="14" t="s">
        <v>17</v>
      </c>
      <c r="J36" s="3" t="s">
        <v>56</v>
      </c>
      <c r="K36" s="40">
        <v>45</v>
      </c>
      <c r="L36" s="56">
        <v>0</v>
      </c>
      <c r="M36" s="56">
        <f t="shared" si="1"/>
        <v>45</v>
      </c>
    </row>
    <row r="37" spans="3:13" ht="24.75" customHeight="1" x14ac:dyDescent="0.25">
      <c r="C37" s="10" t="s">
        <v>32</v>
      </c>
      <c r="D37" s="10" t="s">
        <v>11</v>
      </c>
      <c r="E37" s="10" t="s">
        <v>31</v>
      </c>
      <c r="F37" s="10" t="s">
        <v>9</v>
      </c>
      <c r="G37" s="10" t="s">
        <v>10</v>
      </c>
      <c r="H37" s="10" t="s">
        <v>12</v>
      </c>
      <c r="I37" s="11" t="s">
        <v>13</v>
      </c>
      <c r="J37" s="12" t="s">
        <v>3</v>
      </c>
      <c r="K37" s="39">
        <f>K38</f>
        <v>40</v>
      </c>
      <c r="L37" s="59">
        <v>0</v>
      </c>
      <c r="M37" s="59">
        <f t="shared" si="1"/>
        <v>40</v>
      </c>
    </row>
    <row r="38" spans="3:13" ht="33" customHeight="1" x14ac:dyDescent="0.25">
      <c r="C38" s="16" t="s">
        <v>32</v>
      </c>
      <c r="D38" s="16" t="s">
        <v>11</v>
      </c>
      <c r="E38" s="16" t="s">
        <v>31</v>
      </c>
      <c r="F38" s="16" t="s">
        <v>33</v>
      </c>
      <c r="G38" s="16" t="s">
        <v>15</v>
      </c>
      <c r="H38" s="16" t="s">
        <v>12</v>
      </c>
      <c r="I38" s="17" t="s">
        <v>17</v>
      </c>
      <c r="J38" s="48" t="s">
        <v>34</v>
      </c>
      <c r="K38" s="41">
        <f>K39</f>
        <v>40</v>
      </c>
      <c r="L38" s="55">
        <v>0</v>
      </c>
      <c r="M38" s="55">
        <f t="shared" si="1"/>
        <v>40</v>
      </c>
    </row>
    <row r="39" spans="3:13" ht="52.5" customHeight="1" x14ac:dyDescent="0.25">
      <c r="C39" s="20" t="s">
        <v>32</v>
      </c>
      <c r="D39" s="20" t="s">
        <v>11</v>
      </c>
      <c r="E39" s="20" t="s">
        <v>31</v>
      </c>
      <c r="F39" s="20" t="s">
        <v>35</v>
      </c>
      <c r="G39" s="20" t="s">
        <v>15</v>
      </c>
      <c r="H39" s="20" t="s">
        <v>73</v>
      </c>
      <c r="I39" s="21" t="s">
        <v>17</v>
      </c>
      <c r="J39" s="22" t="s">
        <v>4</v>
      </c>
      <c r="K39" s="45">
        <v>40</v>
      </c>
      <c r="L39" s="56">
        <v>0</v>
      </c>
      <c r="M39" s="56">
        <f t="shared" si="1"/>
        <v>40</v>
      </c>
    </row>
    <row r="40" spans="3:13" ht="39.75" customHeight="1" x14ac:dyDescent="0.25">
      <c r="C40" s="10" t="s">
        <v>32</v>
      </c>
      <c r="D40" s="10" t="s">
        <v>11</v>
      </c>
      <c r="E40" s="10" t="s">
        <v>36</v>
      </c>
      <c r="F40" s="10" t="s">
        <v>9</v>
      </c>
      <c r="G40" s="10" t="s">
        <v>10</v>
      </c>
      <c r="H40" s="10" t="s">
        <v>12</v>
      </c>
      <c r="I40" s="11" t="s">
        <v>13</v>
      </c>
      <c r="J40" s="12" t="s">
        <v>37</v>
      </c>
      <c r="K40" s="39">
        <f>K41</f>
        <v>1129.99</v>
      </c>
      <c r="L40" s="59">
        <f>L41</f>
        <v>9.6</v>
      </c>
      <c r="M40" s="59">
        <f t="shared" si="1"/>
        <v>1139.5899999999999</v>
      </c>
    </row>
    <row r="41" spans="3:13" ht="60.75" customHeight="1" x14ac:dyDescent="0.25">
      <c r="C41" s="16" t="s">
        <v>32</v>
      </c>
      <c r="D41" s="16" t="s">
        <v>11</v>
      </c>
      <c r="E41" s="16" t="s">
        <v>36</v>
      </c>
      <c r="F41" s="16" t="s">
        <v>39</v>
      </c>
      <c r="G41" s="16" t="s">
        <v>10</v>
      </c>
      <c r="H41" s="16" t="s">
        <v>12</v>
      </c>
      <c r="I41" s="17" t="s">
        <v>38</v>
      </c>
      <c r="J41" s="19" t="s">
        <v>40</v>
      </c>
      <c r="K41" s="41">
        <f>K42+K43</f>
        <v>1129.99</v>
      </c>
      <c r="L41" s="55">
        <f>L42+L43</f>
        <v>9.6</v>
      </c>
      <c r="M41" s="55">
        <f t="shared" si="1"/>
        <v>1139.5899999999999</v>
      </c>
    </row>
    <row r="42" spans="3:13" ht="53.25" customHeight="1" x14ac:dyDescent="0.25">
      <c r="C42" s="13" t="s">
        <v>32</v>
      </c>
      <c r="D42" s="13" t="s">
        <v>11</v>
      </c>
      <c r="E42" s="13" t="s">
        <v>36</v>
      </c>
      <c r="F42" s="13" t="s">
        <v>41</v>
      </c>
      <c r="G42" s="13" t="s">
        <v>26</v>
      </c>
      <c r="H42" s="13" t="s">
        <v>12</v>
      </c>
      <c r="I42" s="14" t="s">
        <v>38</v>
      </c>
      <c r="J42" s="22" t="s">
        <v>52</v>
      </c>
      <c r="K42" s="40">
        <v>1117.49</v>
      </c>
      <c r="L42" s="56">
        <v>0</v>
      </c>
      <c r="M42" s="56">
        <f t="shared" si="1"/>
        <v>1117.49</v>
      </c>
    </row>
    <row r="43" spans="3:13" ht="45" customHeight="1" x14ac:dyDescent="0.25">
      <c r="C43" s="13" t="s">
        <v>32</v>
      </c>
      <c r="D43" s="13" t="s">
        <v>11</v>
      </c>
      <c r="E43" s="13" t="s">
        <v>36</v>
      </c>
      <c r="F43" s="13" t="s">
        <v>105</v>
      </c>
      <c r="G43" s="13" t="s">
        <v>10</v>
      </c>
      <c r="H43" s="13" t="s">
        <v>12</v>
      </c>
      <c r="I43" s="14" t="s">
        <v>38</v>
      </c>
      <c r="J43" s="44" t="s">
        <v>52</v>
      </c>
      <c r="K43" s="40">
        <v>12.5</v>
      </c>
      <c r="L43" s="56">
        <v>9.6</v>
      </c>
      <c r="M43" s="56">
        <f t="shared" si="1"/>
        <v>22.1</v>
      </c>
    </row>
    <row r="44" spans="3:13" ht="23.25" customHeight="1" x14ac:dyDescent="0.25">
      <c r="C44" s="10" t="s">
        <v>32</v>
      </c>
      <c r="D44" s="10" t="s">
        <v>11</v>
      </c>
      <c r="E44" s="10" t="s">
        <v>91</v>
      </c>
      <c r="F44" s="10" t="s">
        <v>9</v>
      </c>
      <c r="G44" s="10" t="s">
        <v>10</v>
      </c>
      <c r="H44" s="10" t="s">
        <v>12</v>
      </c>
      <c r="I44" s="64" t="s">
        <v>13</v>
      </c>
      <c r="J44" s="65" t="s">
        <v>104</v>
      </c>
      <c r="K44" s="39">
        <f t="shared" ref="K44:M46" si="2">K45</f>
        <v>302.10000000000002</v>
      </c>
      <c r="L44" s="59">
        <f t="shared" si="2"/>
        <v>0</v>
      </c>
      <c r="M44" s="59">
        <f t="shared" si="2"/>
        <v>302.10000000000002</v>
      </c>
    </row>
    <row r="45" spans="3:13" ht="21.75" customHeight="1" x14ac:dyDescent="0.25">
      <c r="C45" s="16" t="s">
        <v>32</v>
      </c>
      <c r="D45" s="16" t="s">
        <v>11</v>
      </c>
      <c r="E45" s="16" t="s">
        <v>91</v>
      </c>
      <c r="F45" s="16" t="s">
        <v>16</v>
      </c>
      <c r="G45" s="16" t="s">
        <v>10</v>
      </c>
      <c r="H45" s="16" t="s">
        <v>12</v>
      </c>
      <c r="I45" s="17" t="s">
        <v>93</v>
      </c>
      <c r="J45" s="19" t="s">
        <v>103</v>
      </c>
      <c r="K45" s="43">
        <f t="shared" si="2"/>
        <v>302.10000000000002</v>
      </c>
      <c r="L45" s="55">
        <f t="shared" si="2"/>
        <v>0</v>
      </c>
      <c r="M45" s="55">
        <f t="shared" si="2"/>
        <v>302.10000000000002</v>
      </c>
    </row>
    <row r="46" spans="3:13" ht="27" customHeight="1" x14ac:dyDescent="0.25">
      <c r="C46" s="13" t="s">
        <v>32</v>
      </c>
      <c r="D46" s="13" t="s">
        <v>11</v>
      </c>
      <c r="E46" s="13" t="s">
        <v>91</v>
      </c>
      <c r="F46" s="13" t="s">
        <v>92</v>
      </c>
      <c r="G46" s="13" t="s">
        <v>10</v>
      </c>
      <c r="H46" s="13" t="s">
        <v>12</v>
      </c>
      <c r="I46" s="14" t="s">
        <v>93</v>
      </c>
      <c r="J46" s="44" t="s">
        <v>101</v>
      </c>
      <c r="K46" s="40">
        <f t="shared" si="2"/>
        <v>302.10000000000002</v>
      </c>
      <c r="L46" s="56">
        <f t="shared" si="2"/>
        <v>0</v>
      </c>
      <c r="M46" s="56">
        <f t="shared" si="2"/>
        <v>302.10000000000002</v>
      </c>
    </row>
    <row r="47" spans="3:13" ht="23.25" customHeight="1" x14ac:dyDescent="0.25">
      <c r="C47" s="13" t="s">
        <v>32</v>
      </c>
      <c r="D47" s="13" t="s">
        <v>11</v>
      </c>
      <c r="E47" s="13" t="s">
        <v>91</v>
      </c>
      <c r="F47" s="13" t="s">
        <v>94</v>
      </c>
      <c r="G47" s="13" t="s">
        <v>26</v>
      </c>
      <c r="H47" s="13" t="s">
        <v>12</v>
      </c>
      <c r="I47" s="14" t="s">
        <v>93</v>
      </c>
      <c r="J47" s="44" t="s">
        <v>102</v>
      </c>
      <c r="K47" s="40">
        <v>302.10000000000002</v>
      </c>
      <c r="L47" s="56">
        <v>0</v>
      </c>
      <c r="M47" s="56">
        <f>K47+L47</f>
        <v>302.10000000000002</v>
      </c>
    </row>
    <row r="48" spans="3:13" ht="32.25" customHeight="1" x14ac:dyDescent="0.25">
      <c r="C48" s="10" t="s">
        <v>32</v>
      </c>
      <c r="D48" s="10" t="s">
        <v>11</v>
      </c>
      <c r="E48" s="10" t="s">
        <v>95</v>
      </c>
      <c r="F48" s="10" t="s">
        <v>9</v>
      </c>
      <c r="G48" s="10" t="s">
        <v>10</v>
      </c>
      <c r="H48" s="10" t="s">
        <v>12</v>
      </c>
      <c r="I48" s="64" t="s">
        <v>13</v>
      </c>
      <c r="J48" s="65" t="s">
        <v>100</v>
      </c>
      <c r="K48" s="39">
        <f t="shared" ref="K48:M49" si="3">K49</f>
        <v>7.4</v>
      </c>
      <c r="L48" s="59">
        <f t="shared" si="3"/>
        <v>0</v>
      </c>
      <c r="M48" s="59">
        <f t="shared" si="3"/>
        <v>7.4</v>
      </c>
    </row>
    <row r="49" spans="3:13" ht="35.25" customHeight="1" x14ac:dyDescent="0.25">
      <c r="C49" s="16" t="s">
        <v>32</v>
      </c>
      <c r="D49" s="16" t="s">
        <v>11</v>
      </c>
      <c r="E49" s="16" t="s">
        <v>95</v>
      </c>
      <c r="F49" s="16" t="s">
        <v>16</v>
      </c>
      <c r="G49" s="16" t="s">
        <v>10</v>
      </c>
      <c r="H49" s="16" t="s">
        <v>12</v>
      </c>
      <c r="I49" s="17" t="s">
        <v>97</v>
      </c>
      <c r="J49" s="19" t="s">
        <v>99</v>
      </c>
      <c r="K49" s="43">
        <f t="shared" si="3"/>
        <v>7.4</v>
      </c>
      <c r="L49" s="55">
        <f t="shared" si="3"/>
        <v>0</v>
      </c>
      <c r="M49" s="55">
        <f t="shared" si="3"/>
        <v>7.4</v>
      </c>
    </row>
    <row r="50" spans="3:13" ht="35.25" customHeight="1" x14ac:dyDescent="0.25">
      <c r="C50" s="13" t="s">
        <v>32</v>
      </c>
      <c r="D50" s="13" t="s">
        <v>11</v>
      </c>
      <c r="E50" s="13" t="s">
        <v>95</v>
      </c>
      <c r="F50" s="13" t="s">
        <v>96</v>
      </c>
      <c r="G50" s="13" t="s">
        <v>26</v>
      </c>
      <c r="H50" s="13" t="s">
        <v>12</v>
      </c>
      <c r="I50" s="14" t="s">
        <v>97</v>
      </c>
      <c r="J50" s="44" t="s">
        <v>98</v>
      </c>
      <c r="K50" s="40">
        <v>7.4</v>
      </c>
      <c r="L50" s="56">
        <v>0</v>
      </c>
      <c r="M50" s="56">
        <f>K50+L50</f>
        <v>7.4</v>
      </c>
    </row>
    <row r="51" spans="3:13" ht="27.75" customHeight="1" x14ac:dyDescent="0.25">
      <c r="C51" s="8" t="s">
        <v>32</v>
      </c>
      <c r="D51" s="8" t="s">
        <v>42</v>
      </c>
      <c r="E51" s="8" t="s">
        <v>10</v>
      </c>
      <c r="F51" s="8" t="s">
        <v>9</v>
      </c>
      <c r="G51" s="8" t="s">
        <v>10</v>
      </c>
      <c r="H51" s="8" t="s">
        <v>12</v>
      </c>
      <c r="I51" s="7" t="s">
        <v>13</v>
      </c>
      <c r="J51" s="9" t="s">
        <v>43</v>
      </c>
      <c r="K51" s="38">
        <f>K52</f>
        <v>30584.5</v>
      </c>
      <c r="L51" s="57">
        <f>L52</f>
        <v>200</v>
      </c>
      <c r="M51" s="57">
        <f>K51+L51</f>
        <v>30784.5</v>
      </c>
    </row>
    <row r="52" spans="3:13" ht="20.25" customHeight="1" x14ac:dyDescent="0.25">
      <c r="C52" s="10" t="s">
        <v>32</v>
      </c>
      <c r="D52" s="10" t="s">
        <v>42</v>
      </c>
      <c r="E52" s="10" t="s">
        <v>44</v>
      </c>
      <c r="F52" s="10" t="s">
        <v>9</v>
      </c>
      <c r="G52" s="10" t="s">
        <v>10</v>
      </c>
      <c r="H52" s="10" t="s">
        <v>12</v>
      </c>
      <c r="I52" s="11" t="s">
        <v>13</v>
      </c>
      <c r="J52" s="23" t="s">
        <v>45</v>
      </c>
      <c r="K52" s="39">
        <f>K53+K55+K59</f>
        <v>30584.5</v>
      </c>
      <c r="L52" s="59">
        <f>L53+L55+L59</f>
        <v>200</v>
      </c>
      <c r="M52" s="59">
        <f>M53+M55+M59</f>
        <v>30784.5</v>
      </c>
    </row>
    <row r="53" spans="3:13" ht="17.25" customHeight="1" x14ac:dyDescent="0.25">
      <c r="C53" s="16" t="s">
        <v>32</v>
      </c>
      <c r="D53" s="16" t="s">
        <v>42</v>
      </c>
      <c r="E53" s="16" t="s">
        <v>44</v>
      </c>
      <c r="F53" s="16" t="s">
        <v>61</v>
      </c>
      <c r="G53" s="16" t="s">
        <v>10</v>
      </c>
      <c r="H53" s="16" t="s">
        <v>12</v>
      </c>
      <c r="I53" s="17" t="s">
        <v>75</v>
      </c>
      <c r="J53" s="35" t="s">
        <v>62</v>
      </c>
      <c r="K53" s="41">
        <f>K54</f>
        <v>23471.3</v>
      </c>
      <c r="L53" s="55">
        <f>L54</f>
        <v>0</v>
      </c>
      <c r="M53" s="55">
        <f t="shared" si="1"/>
        <v>23471.3</v>
      </c>
    </row>
    <row r="54" spans="3:13" ht="21" customHeight="1" x14ac:dyDescent="0.25">
      <c r="C54" s="13" t="s">
        <v>32</v>
      </c>
      <c r="D54" s="13" t="s">
        <v>42</v>
      </c>
      <c r="E54" s="13" t="s">
        <v>44</v>
      </c>
      <c r="F54" s="13" t="s">
        <v>63</v>
      </c>
      <c r="G54" s="13" t="s">
        <v>26</v>
      </c>
      <c r="H54" s="13" t="s">
        <v>12</v>
      </c>
      <c r="I54" s="14" t="s">
        <v>75</v>
      </c>
      <c r="J54" s="34" t="s">
        <v>64</v>
      </c>
      <c r="K54" s="45">
        <v>23471.3</v>
      </c>
      <c r="L54" s="56">
        <v>0</v>
      </c>
      <c r="M54" s="56">
        <f t="shared" si="1"/>
        <v>23471.3</v>
      </c>
    </row>
    <row r="55" spans="3:13" ht="27.75" customHeight="1" x14ac:dyDescent="0.25">
      <c r="C55" s="16" t="s">
        <v>32</v>
      </c>
      <c r="D55" s="16" t="s">
        <v>42</v>
      </c>
      <c r="E55" s="16" t="s">
        <v>44</v>
      </c>
      <c r="F55" s="16" t="s">
        <v>85</v>
      </c>
      <c r="G55" s="16" t="s">
        <v>10</v>
      </c>
      <c r="H55" s="16" t="s">
        <v>12</v>
      </c>
      <c r="I55" s="17" t="s">
        <v>75</v>
      </c>
      <c r="J55" s="24" t="s">
        <v>46</v>
      </c>
      <c r="K55" s="41">
        <f>SUM(K56:K58)</f>
        <v>643.40000000000009</v>
      </c>
      <c r="L55" s="55">
        <f>L57+L58+L56</f>
        <v>0</v>
      </c>
      <c r="M55" s="55">
        <f>K55+L55</f>
        <v>643.40000000000009</v>
      </c>
    </row>
    <row r="56" spans="3:13" ht="27.75" customHeight="1" x14ac:dyDescent="0.25">
      <c r="C56" s="20" t="s">
        <v>32</v>
      </c>
      <c r="D56" s="20" t="s">
        <v>42</v>
      </c>
      <c r="E56" s="20" t="s">
        <v>44</v>
      </c>
      <c r="F56" s="20" t="s">
        <v>89</v>
      </c>
      <c r="G56" s="20" t="s">
        <v>26</v>
      </c>
      <c r="H56" s="20" t="s">
        <v>12</v>
      </c>
      <c r="I56" s="21" t="s">
        <v>75</v>
      </c>
      <c r="J56" s="61" t="s">
        <v>90</v>
      </c>
      <c r="K56" s="62">
        <v>18.7</v>
      </c>
      <c r="L56" s="63">
        <v>0</v>
      </c>
      <c r="M56" s="63">
        <f>K56+L56</f>
        <v>18.7</v>
      </c>
    </row>
    <row r="57" spans="3:13" ht="32.25" customHeight="1" x14ac:dyDescent="0.25">
      <c r="C57" s="13" t="s">
        <v>32</v>
      </c>
      <c r="D57" s="13" t="s">
        <v>42</v>
      </c>
      <c r="E57" s="13" t="s">
        <v>44</v>
      </c>
      <c r="F57" s="13" t="s">
        <v>65</v>
      </c>
      <c r="G57" s="13" t="s">
        <v>26</v>
      </c>
      <c r="H57" s="13" t="s">
        <v>12</v>
      </c>
      <c r="I57" s="14" t="s">
        <v>75</v>
      </c>
      <c r="J57" s="15" t="s">
        <v>47</v>
      </c>
      <c r="K57" s="45">
        <v>30</v>
      </c>
      <c r="L57" s="56">
        <v>0</v>
      </c>
      <c r="M57" s="56">
        <f t="shared" si="1"/>
        <v>30</v>
      </c>
    </row>
    <row r="58" spans="3:13" ht="29.25" customHeight="1" x14ac:dyDescent="0.25">
      <c r="C58" s="13" t="s">
        <v>32</v>
      </c>
      <c r="D58" s="13" t="s">
        <v>42</v>
      </c>
      <c r="E58" s="13" t="s">
        <v>44</v>
      </c>
      <c r="F58" s="13" t="s">
        <v>66</v>
      </c>
      <c r="G58" s="13" t="s">
        <v>26</v>
      </c>
      <c r="H58" s="13" t="s">
        <v>12</v>
      </c>
      <c r="I58" s="14" t="s">
        <v>75</v>
      </c>
      <c r="J58" s="15" t="s">
        <v>48</v>
      </c>
      <c r="K58" s="45">
        <v>594.70000000000005</v>
      </c>
      <c r="L58" s="56">
        <v>0</v>
      </c>
      <c r="M58" s="56">
        <f t="shared" si="1"/>
        <v>594.70000000000005</v>
      </c>
    </row>
    <row r="59" spans="3:13" ht="17.25" customHeight="1" x14ac:dyDescent="0.25">
      <c r="C59" s="16" t="s">
        <v>32</v>
      </c>
      <c r="D59" s="16" t="s">
        <v>42</v>
      </c>
      <c r="E59" s="16" t="s">
        <v>44</v>
      </c>
      <c r="F59" s="16" t="s">
        <v>67</v>
      </c>
      <c r="G59" s="16" t="s">
        <v>10</v>
      </c>
      <c r="H59" s="16" t="s">
        <v>12</v>
      </c>
      <c r="I59" s="17" t="s">
        <v>75</v>
      </c>
      <c r="J59" s="19" t="s">
        <v>49</v>
      </c>
      <c r="K59" s="41">
        <f>K60</f>
        <v>6469.8</v>
      </c>
      <c r="L59" s="55">
        <f>L60</f>
        <v>200</v>
      </c>
      <c r="M59" s="55">
        <f t="shared" si="1"/>
        <v>6669.8</v>
      </c>
    </row>
    <row r="60" spans="3:13" ht="16.5" customHeight="1" x14ac:dyDescent="0.25">
      <c r="C60" s="13" t="s">
        <v>32</v>
      </c>
      <c r="D60" s="13" t="s">
        <v>42</v>
      </c>
      <c r="E60" s="13" t="s">
        <v>44</v>
      </c>
      <c r="F60" s="13" t="s">
        <v>68</v>
      </c>
      <c r="G60" s="13" t="s">
        <v>26</v>
      </c>
      <c r="H60" s="13" t="s">
        <v>12</v>
      </c>
      <c r="I60" s="14" t="s">
        <v>75</v>
      </c>
      <c r="J60" s="15" t="s">
        <v>50</v>
      </c>
      <c r="K60" s="45">
        <v>6469.8</v>
      </c>
      <c r="L60" s="56">
        <v>200</v>
      </c>
      <c r="M60" s="56">
        <f t="shared" si="1"/>
        <v>6669.8</v>
      </c>
    </row>
    <row r="61" spans="3:13" ht="12.75" customHeight="1" x14ac:dyDescent="0.25">
      <c r="C61" s="25"/>
      <c r="D61" s="25"/>
      <c r="E61" s="25"/>
      <c r="F61" s="25"/>
      <c r="G61" s="25"/>
      <c r="H61" s="25"/>
      <c r="I61" s="4"/>
      <c r="J61" s="26" t="s">
        <v>5</v>
      </c>
      <c r="K61" s="42">
        <f>K51+K12</f>
        <v>52609.78</v>
      </c>
      <c r="L61" s="50">
        <f>L51+L12</f>
        <v>209.6</v>
      </c>
      <c r="M61" s="50">
        <f>M51+M12</f>
        <v>52819.380000000005</v>
      </c>
    </row>
    <row r="62" spans="3:13" ht="15.75" customHeight="1" x14ac:dyDescent="0.25"/>
    <row r="63" spans="3:13" ht="17.25" customHeight="1" x14ac:dyDescent="0.25"/>
    <row r="66" spans="13:13" x14ac:dyDescent="0.25">
      <c r="M66" s="27"/>
    </row>
  </sheetData>
  <mergeCells count="5">
    <mergeCell ref="C11:I11"/>
    <mergeCell ref="I1:K1"/>
    <mergeCell ref="I2:K2"/>
    <mergeCell ref="I3:K3"/>
    <mergeCell ref="I4:K4"/>
  </mergeCells>
  <phoneticPr fontId="5" type="noConversion"/>
  <pageMargins left="0.27559055118110237" right="0.27559055118110237" top="0.74803149606299213" bottom="0.74803149606299213" header="0" footer="0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2023-07-12T04:32:14Z</dcterms:modified>
</cp:coreProperties>
</file>