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43ADA77-8A24-4F3D-A8DE-7C067BF595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Лист1!$B$10:$M$216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4" i="1" l="1"/>
  <c r="T192" i="1"/>
  <c r="S191" i="1"/>
  <c r="R191" i="1"/>
  <c r="R190" i="1" s="1"/>
  <c r="R189" i="1" s="1"/>
  <c r="R188" i="1" s="1"/>
  <c r="R186" i="1"/>
  <c r="R184" i="1"/>
  <c r="R182" i="1"/>
  <c r="T152" i="1"/>
  <c r="S151" i="1"/>
  <c r="R151" i="1"/>
  <c r="T76" i="1"/>
  <c r="S75" i="1"/>
  <c r="R75" i="1"/>
  <c r="R74" i="1" s="1"/>
  <c r="R73" i="1" s="1"/>
  <c r="R72" i="1" s="1"/>
  <c r="T52" i="1"/>
  <c r="S51" i="1"/>
  <c r="R51" i="1"/>
  <c r="R50" i="1" s="1"/>
  <c r="R49" i="1" s="1"/>
  <c r="R48" i="1" s="1"/>
  <c r="R47" i="1" s="1"/>
  <c r="T75" i="1" l="1"/>
  <c r="T151" i="1"/>
  <c r="T51" i="1"/>
  <c r="S150" i="1"/>
  <c r="S149" i="1" s="1"/>
  <c r="S148" i="1" s="1"/>
  <c r="S147" i="1" s="1"/>
  <c r="S146" i="1" s="1"/>
  <c r="S74" i="1"/>
  <c r="R181" i="1"/>
  <c r="R180" i="1" s="1"/>
  <c r="R179" i="1" s="1"/>
  <c r="R150" i="1"/>
  <c r="T74" i="1"/>
  <c r="S73" i="1"/>
  <c r="S50" i="1"/>
  <c r="T150" i="1" l="1"/>
  <c r="R149" i="1"/>
  <c r="T149" i="1" s="1"/>
  <c r="T73" i="1"/>
  <c r="S72" i="1"/>
  <c r="S49" i="1"/>
  <c r="T50" i="1"/>
  <c r="R148" i="1" l="1"/>
  <c r="T148" i="1" s="1"/>
  <c r="T72" i="1"/>
  <c r="S48" i="1"/>
  <c r="T49" i="1"/>
  <c r="R147" i="1" l="1"/>
  <c r="S47" i="1"/>
  <c r="T47" i="1" s="1"/>
  <c r="T48" i="1"/>
  <c r="R146" i="1" l="1"/>
  <c r="T146" i="1" s="1"/>
  <c r="T147" i="1"/>
  <c r="S158" i="1" l="1"/>
  <c r="R158" i="1"/>
  <c r="R157" i="1" s="1"/>
  <c r="R156" i="1" s="1"/>
  <c r="T215" i="1"/>
  <c r="S214" i="1"/>
  <c r="S213" i="1" s="1"/>
  <c r="R214" i="1"/>
  <c r="R213" i="1" s="1"/>
  <c r="R212" i="1" s="1"/>
  <c r="R211" i="1" s="1"/>
  <c r="R210" i="1" s="1"/>
  <c r="R209" i="1" s="1"/>
  <c r="R208" i="1" s="1"/>
  <c r="T207" i="1"/>
  <c r="S206" i="1"/>
  <c r="S205" i="1" s="1"/>
  <c r="R206" i="1"/>
  <c r="R205" i="1" s="1"/>
  <c r="R204" i="1" s="1"/>
  <c r="R203" i="1" s="1"/>
  <c r="R202" i="1" s="1"/>
  <c r="R201" i="1" s="1"/>
  <c r="R200" i="1" s="1"/>
  <c r="T199" i="1"/>
  <c r="S198" i="1"/>
  <c r="S196" i="1" s="1"/>
  <c r="S195" i="1" s="1"/>
  <c r="S194" i="1" s="1"/>
  <c r="S193" i="1" s="1"/>
  <c r="R198" i="1"/>
  <c r="R197" i="1" s="1"/>
  <c r="T191" i="1"/>
  <c r="S190" i="1"/>
  <c r="T184" i="1"/>
  <c r="T176" i="1"/>
  <c r="S175" i="1"/>
  <c r="S174" i="1" s="1"/>
  <c r="S173" i="1" s="1"/>
  <c r="R175" i="1"/>
  <c r="R174" i="1" s="1"/>
  <c r="R173" i="1" s="1"/>
  <c r="R172" i="1" s="1"/>
  <c r="R171" i="1" s="1"/>
  <c r="R170" i="1" s="1"/>
  <c r="T169" i="1"/>
  <c r="S168" i="1"/>
  <c r="S167" i="1" s="1"/>
  <c r="R168" i="1"/>
  <c r="T166" i="1"/>
  <c r="S165" i="1"/>
  <c r="S164" i="1" s="1"/>
  <c r="R165" i="1"/>
  <c r="R164" i="1" s="1"/>
  <c r="T159" i="1"/>
  <c r="T145" i="1"/>
  <c r="S144" i="1"/>
  <c r="R144" i="1"/>
  <c r="T143" i="1"/>
  <c r="S142" i="1"/>
  <c r="R142" i="1"/>
  <c r="T139" i="1"/>
  <c r="S138" i="1"/>
  <c r="S137" i="1" s="1"/>
  <c r="R138" i="1"/>
  <c r="R137" i="1" s="1"/>
  <c r="T136" i="1"/>
  <c r="S135" i="1"/>
  <c r="S134" i="1" s="1"/>
  <c r="R135" i="1"/>
  <c r="R134" i="1" s="1"/>
  <c r="T128" i="1"/>
  <c r="S127" i="1"/>
  <c r="R127" i="1"/>
  <c r="T126" i="1"/>
  <c r="S125" i="1"/>
  <c r="R125" i="1"/>
  <c r="T123" i="1"/>
  <c r="S122" i="1"/>
  <c r="R122" i="1"/>
  <c r="T121" i="1"/>
  <c r="S120" i="1"/>
  <c r="R120" i="1"/>
  <c r="T115" i="1"/>
  <c r="S114" i="1"/>
  <c r="R114" i="1"/>
  <c r="R113" i="1" s="1"/>
  <c r="R112" i="1" s="1"/>
  <c r="R111" i="1" s="1"/>
  <c r="R110" i="1" s="1"/>
  <c r="R109" i="1" s="1"/>
  <c r="T107" i="1"/>
  <c r="S106" i="1"/>
  <c r="R106" i="1"/>
  <c r="R104" i="1" s="1"/>
  <c r="R103" i="1" s="1"/>
  <c r="R102" i="1" s="1"/>
  <c r="R101" i="1" s="1"/>
  <c r="T100" i="1"/>
  <c r="S99" i="1"/>
  <c r="S98" i="1" s="1"/>
  <c r="R99" i="1"/>
  <c r="R98" i="1" s="1"/>
  <c r="S94" i="1"/>
  <c r="S96" i="1"/>
  <c r="T97" i="1"/>
  <c r="R96" i="1"/>
  <c r="T95" i="1"/>
  <c r="R94" i="1"/>
  <c r="T89" i="1"/>
  <c r="S88" i="1"/>
  <c r="R88" i="1"/>
  <c r="R87" i="1" s="1"/>
  <c r="R86" i="1" s="1"/>
  <c r="T85" i="1"/>
  <c r="S84" i="1"/>
  <c r="S83" i="1" s="1"/>
  <c r="S82" i="1" s="1"/>
  <c r="S79" i="1"/>
  <c r="S78" i="1" s="1"/>
  <c r="R84" i="1"/>
  <c r="T81" i="1"/>
  <c r="S80" i="1"/>
  <c r="R80" i="1"/>
  <c r="R79" i="1"/>
  <c r="R78" i="1" s="1"/>
  <c r="T71" i="1"/>
  <c r="S70" i="1"/>
  <c r="R70" i="1"/>
  <c r="T65" i="1"/>
  <c r="S64" i="1"/>
  <c r="S63" i="1" s="1"/>
  <c r="S62" i="1" s="1"/>
  <c r="R64" i="1"/>
  <c r="R63" i="1" s="1"/>
  <c r="T58" i="1"/>
  <c r="S57" i="1"/>
  <c r="S56" i="1" s="1"/>
  <c r="R57" i="1"/>
  <c r="R56" i="1" s="1"/>
  <c r="R55" i="1" s="1"/>
  <c r="R54" i="1" s="1"/>
  <c r="R53" i="1" s="1"/>
  <c r="T46" i="1"/>
  <c r="S45" i="1"/>
  <c r="S44" i="1" s="1"/>
  <c r="S43" i="1" s="1"/>
  <c r="S42" i="1" s="1"/>
  <c r="R45" i="1"/>
  <c r="R44" i="1" s="1"/>
  <c r="R43" i="1" s="1"/>
  <c r="R42" i="1" s="1"/>
  <c r="T41" i="1"/>
  <c r="S40" i="1"/>
  <c r="S39" i="1" s="1"/>
  <c r="S38" i="1" s="1"/>
  <c r="S37" i="1" s="1"/>
  <c r="S36" i="1" s="1"/>
  <c r="R40" i="1"/>
  <c r="T34" i="1"/>
  <c r="S33" i="1"/>
  <c r="S31" i="1"/>
  <c r="R33" i="1"/>
  <c r="T32" i="1"/>
  <c r="R31" i="1"/>
  <c r="T25" i="1"/>
  <c r="S24" i="1"/>
  <c r="R24" i="1"/>
  <c r="R23" i="1" s="1"/>
  <c r="R22" i="1" s="1"/>
  <c r="R21" i="1" s="1"/>
  <c r="R20" i="1" s="1"/>
  <c r="R19" i="1" s="1"/>
  <c r="T18" i="1"/>
  <c r="S17" i="1"/>
  <c r="R17" i="1"/>
  <c r="R16" i="1" s="1"/>
  <c r="R93" i="1" l="1"/>
  <c r="S93" i="1"/>
  <c r="R67" i="1"/>
  <c r="R66" i="1" s="1"/>
  <c r="R69" i="1"/>
  <c r="R68" i="1" s="1"/>
  <c r="S67" i="1"/>
  <c r="S69" i="1"/>
  <c r="T42" i="1"/>
  <c r="T127" i="1"/>
  <c r="S141" i="1"/>
  <c r="S140" i="1" s="1"/>
  <c r="T158" i="1"/>
  <c r="S197" i="1"/>
  <c r="T197" i="1" s="1"/>
  <c r="T98" i="1"/>
  <c r="T198" i="1"/>
  <c r="S157" i="1"/>
  <c r="S156" i="1" s="1"/>
  <c r="S182" i="1"/>
  <c r="T183" i="1"/>
  <c r="T173" i="1"/>
  <c r="T168" i="1"/>
  <c r="R167" i="1"/>
  <c r="T167" i="1" s="1"/>
  <c r="T190" i="1"/>
  <c r="R124" i="1"/>
  <c r="R141" i="1"/>
  <c r="R140" i="1" s="1"/>
  <c r="T206" i="1"/>
  <c r="T80" i="1"/>
  <c r="R119" i="1"/>
  <c r="T137" i="1"/>
  <c r="T138" i="1"/>
  <c r="T94" i="1"/>
  <c r="T78" i="1"/>
  <c r="T64" i="1"/>
  <c r="S30" i="1"/>
  <c r="S29" i="1" s="1"/>
  <c r="S28" i="1" s="1"/>
  <c r="S27" i="1" s="1"/>
  <c r="R15" i="1"/>
  <c r="R14" i="1" s="1"/>
  <c r="R13" i="1" s="1"/>
  <c r="R12" i="1" s="1"/>
  <c r="S35" i="1"/>
  <c r="T120" i="1"/>
  <c r="T31" i="1"/>
  <c r="R105" i="1"/>
  <c r="T142" i="1"/>
  <c r="T165" i="1"/>
  <c r="T175" i="1"/>
  <c r="S189" i="1"/>
  <c r="S188" i="1" s="1"/>
  <c r="R196" i="1"/>
  <c r="T214" i="1"/>
  <c r="S172" i="1"/>
  <c r="T172" i="1" s="1"/>
  <c r="T57" i="1"/>
  <c r="S119" i="1"/>
  <c r="T79" i="1"/>
  <c r="T70" i="1"/>
  <c r="T44" i="1"/>
  <c r="T122" i="1"/>
  <c r="T144" i="1"/>
  <c r="S212" i="1"/>
  <c r="T213" i="1"/>
  <c r="T164" i="1"/>
  <c r="S163" i="1"/>
  <c r="T205" i="1"/>
  <c r="S204" i="1"/>
  <c r="T17" i="1"/>
  <c r="S16" i="1"/>
  <c r="S15" i="1" s="1"/>
  <c r="R62" i="1"/>
  <c r="R61" i="1" s="1"/>
  <c r="R60" i="1" s="1"/>
  <c r="T63" i="1"/>
  <c r="S87" i="1"/>
  <c r="T88" i="1"/>
  <c r="S113" i="1"/>
  <c r="T114" i="1"/>
  <c r="S61" i="1"/>
  <c r="S60" i="1" s="1"/>
  <c r="S23" i="1"/>
  <c r="T24" i="1"/>
  <c r="R30" i="1"/>
  <c r="T33" i="1"/>
  <c r="T56" i="1"/>
  <c r="S55" i="1"/>
  <c r="R155" i="1"/>
  <c r="R154" i="1" s="1"/>
  <c r="R153" i="1" s="1"/>
  <c r="T40" i="1"/>
  <c r="R39" i="1"/>
  <c r="T125" i="1"/>
  <c r="S124" i="1"/>
  <c r="R83" i="1"/>
  <c r="R82" i="1" s="1"/>
  <c r="R77" i="1" s="1"/>
  <c r="T84" i="1"/>
  <c r="T96" i="1"/>
  <c r="S105" i="1"/>
  <c r="S104" i="1"/>
  <c r="T106" i="1"/>
  <c r="R133" i="1"/>
  <c r="T135" i="1"/>
  <c r="S133" i="1"/>
  <c r="T43" i="1"/>
  <c r="T174" i="1"/>
  <c r="T99" i="1"/>
  <c r="T45" i="1"/>
  <c r="R178" i="1" l="1"/>
  <c r="T67" i="1"/>
  <c r="S66" i="1"/>
  <c r="T66" i="1" s="1"/>
  <c r="T69" i="1"/>
  <c r="S68" i="1"/>
  <c r="T68" i="1" s="1"/>
  <c r="R118" i="1"/>
  <c r="R117" i="1" s="1"/>
  <c r="R116" i="1" s="1"/>
  <c r="R108" i="1" s="1"/>
  <c r="T157" i="1"/>
  <c r="T182" i="1"/>
  <c r="R92" i="1"/>
  <c r="R91" i="1" s="1"/>
  <c r="R90" i="1" s="1"/>
  <c r="R59" i="1" s="1"/>
  <c r="T189" i="1"/>
  <c r="T124" i="1"/>
  <c r="T119" i="1"/>
  <c r="R132" i="1"/>
  <c r="R131" i="1" s="1"/>
  <c r="R130" i="1" s="1"/>
  <c r="T140" i="1"/>
  <c r="R163" i="1"/>
  <c r="R162" i="1" s="1"/>
  <c r="R161" i="1" s="1"/>
  <c r="R160" i="1" s="1"/>
  <c r="S186" i="1"/>
  <c r="S181" i="1" s="1"/>
  <c r="T83" i="1"/>
  <c r="T141" i="1"/>
  <c r="S171" i="1"/>
  <c r="S170" i="1" s="1"/>
  <c r="T170" i="1" s="1"/>
  <c r="T105" i="1"/>
  <c r="T93" i="1"/>
  <c r="T62" i="1"/>
  <c r="R195" i="1"/>
  <c r="T196" i="1"/>
  <c r="S92" i="1"/>
  <c r="S91" i="1" s="1"/>
  <c r="T82" i="1"/>
  <c r="S132" i="1"/>
  <c r="T133" i="1"/>
  <c r="R38" i="1"/>
  <c r="T39" i="1"/>
  <c r="S26" i="1"/>
  <c r="S22" i="1"/>
  <c r="T23" i="1"/>
  <c r="S155" i="1"/>
  <c r="T156" i="1"/>
  <c r="T113" i="1"/>
  <c r="S112" i="1"/>
  <c r="T204" i="1"/>
  <c r="S203" i="1"/>
  <c r="R29" i="1"/>
  <c r="T30" i="1"/>
  <c r="S118" i="1"/>
  <c r="T16" i="1"/>
  <c r="S211" i="1"/>
  <c r="T212" i="1"/>
  <c r="T134" i="1"/>
  <c r="T104" i="1"/>
  <c r="S103" i="1"/>
  <c r="S54" i="1"/>
  <c r="T55" i="1"/>
  <c r="T61" i="1"/>
  <c r="T87" i="1"/>
  <c r="S86" i="1"/>
  <c r="S162" i="1"/>
  <c r="S180" i="1" l="1"/>
  <c r="T181" i="1"/>
  <c r="R129" i="1"/>
  <c r="T163" i="1"/>
  <c r="T187" i="1"/>
  <c r="T188" i="1"/>
  <c r="T171" i="1"/>
  <c r="T92" i="1"/>
  <c r="R194" i="1"/>
  <c r="T195" i="1"/>
  <c r="T54" i="1"/>
  <c r="S53" i="1"/>
  <c r="T53" i="1" s="1"/>
  <c r="R28" i="1"/>
  <c r="T29" i="1"/>
  <c r="S90" i="1"/>
  <c r="T90" i="1" s="1"/>
  <c r="T91" i="1"/>
  <c r="S117" i="1"/>
  <c r="T118" i="1"/>
  <c r="T112" i="1"/>
  <c r="S111" i="1"/>
  <c r="T86" i="1"/>
  <c r="S77" i="1"/>
  <c r="S210" i="1"/>
  <c r="T211" i="1"/>
  <c r="S21" i="1"/>
  <c r="T22" i="1"/>
  <c r="R37" i="1"/>
  <c r="T38" i="1"/>
  <c r="S161" i="1"/>
  <c r="T162" i="1"/>
  <c r="T60" i="1"/>
  <c r="S102" i="1"/>
  <c r="T103" i="1"/>
  <c r="S14" i="1"/>
  <c r="T15" i="1"/>
  <c r="T186" i="1"/>
  <c r="T203" i="1"/>
  <c r="S202" i="1"/>
  <c r="S154" i="1"/>
  <c r="T155" i="1"/>
  <c r="T132" i="1"/>
  <c r="S131" i="1"/>
  <c r="S179" i="1" l="1"/>
  <c r="T179" i="1" s="1"/>
  <c r="T180" i="1"/>
  <c r="T77" i="1"/>
  <c r="S59" i="1"/>
  <c r="R193" i="1"/>
  <c r="R177" i="1" s="1"/>
  <c r="T194" i="1"/>
  <c r="S13" i="1"/>
  <c r="T14" i="1"/>
  <c r="R36" i="1"/>
  <c r="T37" i="1"/>
  <c r="T210" i="1"/>
  <c r="S209" i="1"/>
  <c r="T154" i="1"/>
  <c r="S153" i="1"/>
  <c r="S130" i="1"/>
  <c r="T131" i="1"/>
  <c r="T185" i="1"/>
  <c r="T102" i="1"/>
  <c r="S101" i="1"/>
  <c r="T161" i="1"/>
  <c r="S160" i="1"/>
  <c r="T160" i="1" s="1"/>
  <c r="T21" i="1"/>
  <c r="S20" i="1"/>
  <c r="S116" i="1"/>
  <c r="T116" i="1" s="1"/>
  <c r="T117" i="1"/>
  <c r="T202" i="1"/>
  <c r="S201" i="1"/>
  <c r="T111" i="1"/>
  <c r="S110" i="1"/>
  <c r="R27" i="1"/>
  <c r="T28" i="1"/>
  <c r="S178" i="1" l="1"/>
  <c r="T59" i="1"/>
  <c r="T153" i="1"/>
  <c r="S129" i="1"/>
  <c r="T129" i="1" s="1"/>
  <c r="T201" i="1"/>
  <c r="S200" i="1"/>
  <c r="T200" i="1" s="1"/>
  <c r="T193" i="1"/>
  <c r="S19" i="1"/>
  <c r="T19" i="1" s="1"/>
  <c r="T20" i="1"/>
  <c r="T101" i="1"/>
  <c r="R26" i="1"/>
  <c r="R11" i="1" s="1"/>
  <c r="T27" i="1"/>
  <c r="T130" i="1"/>
  <c r="R35" i="1"/>
  <c r="T36" i="1"/>
  <c r="S109" i="1"/>
  <c r="T110" i="1"/>
  <c r="T209" i="1"/>
  <c r="S208" i="1"/>
  <c r="T208" i="1" s="1"/>
  <c r="S12" i="1"/>
  <c r="S11" i="1" s="1"/>
  <c r="T13" i="1"/>
  <c r="S177" i="1" l="1"/>
  <c r="T178" i="1"/>
  <c r="N216" i="1"/>
  <c r="T12" i="1"/>
  <c r="T35" i="1"/>
  <c r="T177" i="1"/>
  <c r="T109" i="1"/>
  <c r="S108" i="1"/>
  <c r="S216" i="1" s="1"/>
  <c r="T26" i="1"/>
  <c r="T11" i="1" l="1"/>
  <c r="T108" i="1"/>
  <c r="T216" i="1" l="1"/>
</calcChain>
</file>

<file path=xl/sharedStrings.xml><?xml version="1.0" encoding="utf-8"?>
<sst xmlns="http://schemas.openxmlformats.org/spreadsheetml/2006/main" count="489" uniqueCount="209">
  <si>
    <t>Приложение 2</t>
  </si>
  <si>
    <t>к решению Совета депутатов</t>
  </si>
  <si>
    <t>сельского поселения Хулимсунт</t>
  </si>
  <si>
    <t>тыс.руб</t>
  </si>
  <si>
    <t>Наименование показателя</t>
  </si>
  <si>
    <t>РЗ</t>
  </si>
  <si>
    <t>ПР</t>
  </si>
  <si>
    <t>ЦСР</t>
  </si>
  <si>
    <t>ВР</t>
  </si>
  <si>
    <t>Сумма</t>
  </si>
  <si>
    <t>Исполнено по бюджету</t>
  </si>
  <si>
    <t>Процент исполнения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</si>
  <si>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</si>
  <si>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</si>
  <si>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</si>
  <si>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9200000000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</si>
  <si>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</si>
  <si>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9210000000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</si>
  <si>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</si>
  <si>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9210100000</t>
  </si>
  <si>
    <t>Глава муниципального образования</t>
  </si>
  <si>
    <t>9210102030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</si>
  <si>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</si>
  <si>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</si>
  <si>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</si>
  <si>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</si>
  <si>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9210200000</t>
  </si>
  <si>
    <t>Прочие расходы органов местного самоуправления</t>
  </si>
  <si>
    <t>9210202400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</si>
  <si>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</si>
  <si>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</si>
  <si>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</si>
  <si>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Расходы на обеспечение функций муниципальных органов</t>
  </si>
  <si>
    <t>9210102040</t>
  </si>
  <si>
    <t>100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</si>
  <si>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</si>
  <si>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</si>
  <si>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</si>
  <si>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</si>
  <si>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</si>
  <si>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(финансово-бюджетного) надзора</t>
  </si>
  <si>
    <t>921010000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</si>
  <si>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</si>
  <si>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9210189020</t>
  </si>
  <si>
    <t>Межбюджетные трансферты</t>
  </si>
  <si>
    <t>Иные межбюджетные трансферты</t>
  </si>
  <si>
    <t>Непрограммные расходы</t>
  </si>
  <si>
    <t>5000000000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</si>
  <si>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</si>
  <si>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</si>
  <si>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</si>
  <si>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</si>
  <si>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Резервные фонды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</si>
  <si>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</si>
  <si>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</si>
  <si>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Управление Резервным фондом</t>
  </si>
  <si>
    <t>5000122020</t>
  </si>
  <si>
    <t>Резервные средства</t>
  </si>
  <si>
    <t>870</t>
  </si>
  <si>
    <t>Другие общегосударственные вопросы</t>
  </si>
  <si>
    <t>8700000000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</si>
  <si>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</si>
  <si>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</si>
  <si>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</si>
  <si>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</si>
  <si>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Реализация мероприятий (в случае если не предусмотрено по обособленным направлениям расходов)</t>
  </si>
  <si>
    <t>8720199990</t>
  </si>
  <si>
    <t>Иные закупки товаров, работ и услуг для обеспечения государственных (муниципальных) нужд</t>
  </si>
  <si>
    <t>8820199990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</si>
  <si>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</si>
  <si>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Основное мероприятие "Создание и содержание материальных ресурсов (запасов) для предупреждения и ликвидации чрезвычайных ситуаций"</t>
  </si>
  <si>
    <t>9100000000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</si>
  <si>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</si>
  <si>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9100100000</t>
  </si>
  <si>
    <t>9100199990</t>
  </si>
  <si>
    <t>Основное мероприятие "Страхование муниципального имущества от случайных и непредвиденных событий"</t>
  </si>
  <si>
    <t>9100200000</t>
  </si>
  <si>
    <t>9100299990</t>
  </si>
  <si>
    <t>Основное мероприятие "Приобретение имущества в муниципальную собственность"</t>
  </si>
  <si>
    <t>9100399990</t>
  </si>
  <si>
    <t>Реализация мероприятия (в случае если не предусмотренного обособленным направлениям расходов)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</si>
  <si>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</si>
  <si>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</si>
  <si>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</si>
  <si>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</si>
  <si>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Расходы на обеспечение деятельности (оказание услуг) муниципальных учреждений</t>
  </si>
  <si>
    <t>9210100590</t>
  </si>
  <si>
    <t>Расходы на выплаты персоналу казенных учреждений</t>
  </si>
  <si>
    <t>110</t>
  </si>
  <si>
    <t>200</t>
  </si>
  <si>
    <t>240</t>
  </si>
  <si>
    <t>9210102400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</si>
  <si>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</si>
  <si>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</si>
  <si>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</si>
  <si>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</si>
  <si>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Подпрограмма "Профилактика правонарушений"</t>
  </si>
  <si>
    <t>8710000000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</si>
  <si>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</si>
  <si>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8710100000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</si>
  <si>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</si>
  <si>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87101D9300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</si>
  <si>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</si>
  <si>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</si>
  <si>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8710200000</t>
  </si>
  <si>
    <t>Субсидии для создания условий для деятельности народных дружин</t>
  </si>
  <si>
    <t>8710282300</t>
  </si>
  <si>
    <t>Расходы местного бюджета на софинансирование субсидии для создания условий для деятельности народных дружин</t>
  </si>
  <si>
    <t>87102S2300</t>
  </si>
  <si>
    <t>87102S2301</t>
  </si>
  <si>
    <t>87102S2302</t>
  </si>
  <si>
    <t>Национальная экономика</t>
  </si>
  <si>
    <t>Общеэкономические вопросы</t>
  </si>
  <si>
    <t>8500000000</t>
  </si>
  <si>
    <t>Подпрограмма "Содействие трудоустройству граждан"</t>
  </si>
  <si>
    <t>8510000000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</si>
  <si>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</si>
  <si>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8510100000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</si>
  <si>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</si>
  <si>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8510185060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</si>
  <si>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</si>
  <si>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85101S5060</t>
  </si>
  <si>
    <t>Основное мероприятие "Организация трудоустройства несовершеннолетних граждан"</t>
  </si>
  <si>
    <t>8510200000</t>
  </si>
  <si>
    <t>8510299990</t>
  </si>
  <si>
    <t>Дорожное хозяйство (дорожные фонды)</t>
  </si>
  <si>
    <t>9000000000</t>
  </si>
  <si>
    <t>Подпрограмма "Дорожное хозяйство"</t>
  </si>
  <si>
    <t>9010000000</t>
  </si>
  <si>
    <t>Основное мероприятие "Сохранность автомобильных дорого общего пользования местного значения"</t>
  </si>
  <si>
    <t>9010100000</t>
  </si>
  <si>
    <t>9010199990</t>
  </si>
  <si>
    <t>Связь и информатика</t>
  </si>
  <si>
    <t>8900000000</t>
  </si>
  <si>
    <t>Подпрограмма "Развитие информационного сообщества и обеспечение деятельности органов местного самоуправления"</t>
  </si>
  <si>
    <t>8910000000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</si>
  <si>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</si>
  <si>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8910100000</t>
  </si>
  <si>
    <t>8910199990</t>
  </si>
  <si>
    <t>Услуги в области информационных технологий</t>
  </si>
  <si>
    <t>8910120070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</si>
  <si>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</si>
  <si>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</si>
  <si>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</si>
  <si>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</si>
  <si>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</si>
  <si>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8600000000</t>
  </si>
  <si>
    <t>Подпрограмма "Создание условий для обеспечения качественными коммунальными услугами"</t>
  </si>
  <si>
    <t>8610000000</t>
  </si>
  <si>
    <t>8610100000</t>
  </si>
  <si>
    <t>Коммунальное хозяйство</t>
  </si>
  <si>
    <t>Благоустройство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</si>
  <si>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</si>
  <si>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</si>
  <si>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</si>
  <si>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</si>
  <si>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</si>
  <si>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2140199990</t>
  </si>
  <si>
    <t>КУЛЬТУРА, КИНЕМАТОГРАФИЯ</t>
  </si>
  <si>
    <t>Культура</t>
  </si>
  <si>
    <t>9210199990</t>
  </si>
  <si>
    <t xml:space="preserve">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</si>
  <si>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</si>
  <si>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</si>
  <si>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</si>
  <si>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</si>
  <si>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</si>
  <si>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ИТОГО:</t>
  </si>
  <si>
    <t>Осуществление первичного военного учета на территориях, где отсутствуют военные комиссариаты</t>
  </si>
  <si>
    <t>Муниципальная программа "Совершенствование муниципального управления в сельском поселении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</si>
  <si>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</si>
  <si>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"</t>
  </si>
  <si>
    <t>Муниципальная программа "Управление муниципальным имуществом в сельском поселении Хулимсунт"</t>
  </si>
  <si>
    <t>Муниципальная программа "Содействие занятости населения на территории сельского поселения Хулимсунт"</t>
  </si>
  <si>
    <t>8510285060</t>
  </si>
  <si>
    <t>Муниципальная программа "Развитие транспортной системы сельского поселения Хулимсунт"</t>
  </si>
  <si>
    <t>Муниципальная программа «Информационное общество сельского поселения Хулимсунт»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</si>
  <si>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Хулимсунт"</t>
  </si>
  <si>
    <t>Муниципальная программа "Благоустройство территории сельского поселения Хулимсунт"</t>
  </si>
  <si>
    <t>8800000000</t>
  </si>
  <si>
    <t>8820000000</t>
  </si>
  <si>
    <t>8820100000</t>
  </si>
  <si>
    <t xml:space="preserve">Реализация мероприятий </t>
  </si>
  <si>
    <t>от 00.00.2024 № 00</t>
  </si>
  <si>
    <t>Исполнение расходов по разделам, подразделам, целевым статьям (муниципальным программам сельского поселения Хулимсунт и непрограммным направлениям деятельности), группам (группам и подгруппам) видов расходов классификации расходов бюджета сельского поселения Хулимсунт за 2023 год</t>
  </si>
  <si>
    <t>5000122050</t>
  </si>
  <si>
    <t>Обеспечение проведения выборов и референдумов</t>
  </si>
  <si>
    <t>8830000000</t>
  </si>
  <si>
    <t>8830100000</t>
  </si>
  <si>
    <t>8830199990</t>
  </si>
  <si>
    <t>Подпрограмма "Укрепление пожарной безопасности"</t>
  </si>
  <si>
    <t>Основное мероприятие "Содержание и обновление защитных минерализованных противопожарных полос"</t>
  </si>
  <si>
    <t>Реализация мероприятия</t>
  </si>
  <si>
    <t>Сельское хозяйство и рыбаловство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</si>
  <si>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</si>
  <si>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</si>
  <si>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</si>
  <si>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</si>
  <si>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Организация мероприятия при осуществлении деятельности по обращению с животными без владельцев</t>
  </si>
  <si>
    <t>2110184200</t>
  </si>
  <si>
    <t>8610109505</t>
  </si>
  <si>
    <t xml:space="preserve">Основное  мероприятие «Подготовка систем коммунальной инфраструктуры к осенне-зимнему периоду» </t>
  </si>
  <si>
    <t>8610109605</t>
  </si>
  <si>
    <t>86101S9605</t>
  </si>
  <si>
    <t>Подпрограмма  "Обеспечение реализации муниципальной программы"</t>
  </si>
  <si>
    <t>8630000000</t>
  </si>
  <si>
    <t>Основное мероприятие "Разработка, утверждение, актуализация схем систем коммунальной инфраструктуры"</t>
  </si>
  <si>
    <t>8630100000</t>
  </si>
  <si>
    <t>8630199990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</si>
</sst>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₽&quot;_-;\-* #,##0.00\ &quot;₽&quot;_-;_-* &quot;-&quot;??\ &quot;₽&quot;_-;_-@_-"/>
    <numFmt numFmtId="164" formatCode="0000"/>
    <numFmt numFmtId="165" formatCode="00;;"/>
    <numFmt numFmtId="166" formatCode="000;;"/>
    <numFmt numFmtId="167" formatCode="#,##0.0;[Red]\-#,##0.0;0.0"/>
    <numFmt numFmtId="168" formatCode="0.0"/>
    <numFmt numFmtId="169" formatCode="0000000"/>
    <numFmt numFmtId="170" formatCode="000"/>
    <numFmt numFmtId="171" formatCode="#,##0.0_ ;[Red]\-#,##0.0\ "/>
    <numFmt numFmtId="172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3">
    <xf numFmtId="0" fontId="0" fillId="0" borderId="0" xfId="0"/>
    <xf numFmtId="0" fontId="2" fillId="0" borderId="0" xfId="2"/>
    <xf numFmtId="0" fontId="3" fillId="0" borderId="0" xfId="2" applyFont="1" applyAlignment="1">
      <alignment horizontal="left" vertical="center"/>
    </xf>
    <xf numFmtId="0" fontId="3" fillId="0" borderId="0" xfId="2" applyFont="1"/>
    <xf numFmtId="0" fontId="4" fillId="0" borderId="0" xfId="2" applyFont="1" applyAlignment="1">
      <alignment horizontal="right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NumberFormat="1" applyFont="1" applyFill="1" applyAlignment="1" applyProtection="1">
      <alignment horizontal="left" vertical="center" wrapText="1"/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5" fillId="0" borderId="0" xfId="2" applyNumberFormat="1" applyFont="1" applyFill="1" applyAlignment="1" applyProtection="1">
      <alignment horizontal="left" vertical="center"/>
      <protection hidden="1"/>
    </xf>
    <xf numFmtId="0" fontId="8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left" vertical="center"/>
      <protection hidden="1"/>
    </xf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center" vertical="center"/>
      <protection hidden="1"/>
    </xf>
    <xf numFmtId="49" fontId="3" fillId="0" borderId="0" xfId="2" applyNumberFormat="1" applyFont="1" applyFill="1" applyAlignment="1" applyProtection="1">
      <alignment horizontal="center" vertical="center"/>
      <protection hidden="1"/>
    </xf>
    <xf numFmtId="0" fontId="9" fillId="0" borderId="0" xfId="2" applyNumberFormat="1" applyFont="1" applyFill="1" applyAlignment="1" applyProtection="1">
      <protection hidden="1"/>
    </xf>
    <xf numFmtId="0" fontId="5" fillId="2" borderId="0" xfId="2" applyNumberFormat="1" applyFont="1" applyFill="1" applyAlignment="1" applyProtection="1">
      <alignment horizontal="left" vertical="center"/>
      <protection hidden="1"/>
    </xf>
    <xf numFmtId="0" fontId="5" fillId="2" borderId="0" xfId="2" applyNumberFormat="1" applyFont="1" applyFill="1" applyAlignment="1" applyProtection="1"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5" fillId="2" borderId="0" xfId="2" applyNumberFormat="1" applyFont="1" applyFill="1" applyBorder="1" applyAlignment="1" applyProtection="1">
      <alignment horizontal="center" vertical="center"/>
      <protection hidden="1"/>
    </xf>
    <xf numFmtId="49" fontId="5" fillId="2" borderId="0" xfId="2" applyNumberFormat="1" applyFont="1" applyFill="1" applyBorder="1" applyAlignment="1" applyProtection="1">
      <alignment horizontal="center" vertical="center"/>
      <protection hidden="1"/>
    </xf>
    <xf numFmtId="0" fontId="5" fillId="2" borderId="0" xfId="2" applyNumberFormat="1" applyFont="1" applyFill="1" applyAlignment="1" applyProtection="1">
      <alignment horizontal="center" vertical="center"/>
      <protection hidden="1"/>
    </xf>
    <xf numFmtId="0" fontId="9" fillId="0" borderId="0" xfId="2" applyNumberFormat="1" applyFont="1" applyFill="1" applyAlignment="1" applyProtection="1">
      <alignment vertical="center"/>
      <protection hidden="1"/>
    </xf>
    <xf numFmtId="0" fontId="5" fillId="2" borderId="3" xfId="2" applyNumberFormat="1" applyFont="1" applyFill="1" applyBorder="1" applyAlignment="1" applyProtection="1">
      <alignment horizontal="center" vertical="center"/>
      <protection hidden="1"/>
    </xf>
    <xf numFmtId="0" fontId="5" fillId="2" borderId="4" xfId="2" applyNumberFormat="1" applyFont="1" applyFill="1" applyBorder="1" applyAlignment="1" applyProtection="1">
      <alignment horizontal="center" vertical="center"/>
      <protection hidden="1"/>
    </xf>
    <xf numFmtId="49" fontId="5" fillId="2" borderId="4" xfId="2" applyNumberFormat="1" applyFont="1" applyFill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Border="1" applyAlignment="1" applyProtection="1">
      <alignment vertical="center"/>
      <protection hidden="1"/>
    </xf>
    <xf numFmtId="165" fontId="3" fillId="3" borderId="10" xfId="2" applyNumberFormat="1" applyFont="1" applyFill="1" applyBorder="1" applyAlignment="1" applyProtection="1">
      <alignment horizontal="center" vertical="center"/>
      <protection hidden="1"/>
    </xf>
    <xf numFmtId="49" fontId="3" fillId="3" borderId="10" xfId="2" applyNumberFormat="1" applyFont="1" applyFill="1" applyBorder="1" applyAlignment="1" applyProtection="1">
      <alignment horizontal="center" vertical="center"/>
      <protection hidden="1"/>
    </xf>
    <xf numFmtId="166" fontId="3" fillId="3" borderId="11" xfId="2" applyNumberFormat="1" applyFont="1" applyFill="1" applyBorder="1" applyAlignment="1" applyProtection="1">
      <alignment horizontal="center" vertical="center"/>
      <protection hidden="1"/>
    </xf>
    <xf numFmtId="167" fontId="3" fillId="3" borderId="10" xfId="2" applyNumberFormat="1" applyFont="1" applyFill="1" applyBorder="1" applyAlignment="1" applyProtection="1">
      <alignment horizontal="center" vertical="center"/>
      <protection hidden="1"/>
    </xf>
    <xf numFmtId="168" fontId="3" fillId="3" borderId="12" xfId="2" applyNumberFormat="1" applyFont="1" applyFill="1" applyBorder="1" applyAlignment="1">
      <alignment horizontal="center" vertical="center"/>
    </xf>
    <xf numFmtId="165" fontId="3" fillId="4" borderId="16" xfId="2" applyNumberFormat="1" applyFont="1" applyFill="1" applyBorder="1" applyAlignment="1" applyProtection="1">
      <alignment horizontal="center" vertical="center"/>
      <protection hidden="1"/>
    </xf>
    <xf numFmtId="49" fontId="3" fillId="4" borderId="16" xfId="2" applyNumberFormat="1" applyFont="1" applyFill="1" applyBorder="1" applyAlignment="1" applyProtection="1">
      <alignment horizontal="center" vertical="center"/>
      <protection hidden="1"/>
    </xf>
    <xf numFmtId="166" fontId="3" fillId="4" borderId="17" xfId="2" applyNumberFormat="1" applyFont="1" applyFill="1" applyBorder="1" applyAlignment="1" applyProtection="1">
      <alignment horizontal="center" vertical="center"/>
      <protection hidden="1"/>
    </xf>
    <xf numFmtId="167" fontId="3" fillId="4" borderId="16" xfId="2" applyNumberFormat="1" applyFont="1" applyFill="1" applyBorder="1" applyAlignment="1" applyProtection="1">
      <alignment horizontal="center" vertical="center"/>
      <protection hidden="1"/>
    </xf>
    <xf numFmtId="168" fontId="3" fillId="0" borderId="12" xfId="2" applyNumberFormat="1" applyFont="1" applyBorder="1" applyAlignment="1">
      <alignment horizontal="center" vertical="center"/>
    </xf>
    <xf numFmtId="171" fontId="3" fillId="0" borderId="17" xfId="2" applyNumberFormat="1" applyFont="1" applyBorder="1" applyAlignment="1">
      <alignment horizontal="center" vertical="center"/>
    </xf>
    <xf numFmtId="168" fontId="3" fillId="0" borderId="17" xfId="2" applyNumberFormat="1" applyFont="1" applyBorder="1" applyAlignment="1">
      <alignment horizontal="center" vertical="center"/>
    </xf>
    <xf numFmtId="172" fontId="3" fillId="0" borderId="17" xfId="2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165" fontId="3" fillId="4" borderId="17" xfId="2" applyNumberFormat="1" applyFont="1" applyFill="1" applyBorder="1" applyAlignment="1" applyProtection="1">
      <alignment horizontal="center" vertical="center"/>
      <protection hidden="1"/>
    </xf>
    <xf numFmtId="49" fontId="3" fillId="4" borderId="17" xfId="2" applyNumberFormat="1" applyFont="1" applyFill="1" applyBorder="1" applyAlignment="1" applyProtection="1">
      <alignment horizontal="center" vertical="center"/>
      <protection hidden="1"/>
    </xf>
    <xf numFmtId="168" fontId="3" fillId="0" borderId="16" xfId="2" applyNumberFormat="1" applyFont="1" applyBorder="1" applyAlignment="1">
      <alignment horizontal="center" vertical="center"/>
    </xf>
    <xf numFmtId="167" fontId="3" fillId="4" borderId="17" xfId="2" applyNumberFormat="1" applyFont="1" applyFill="1" applyBorder="1" applyAlignment="1" applyProtection="1">
      <alignment horizontal="center" vertical="center"/>
      <protection hidden="1"/>
    </xf>
    <xf numFmtId="172" fontId="10" fillId="0" borderId="16" xfId="0" applyNumberFormat="1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172" fontId="10" fillId="4" borderId="17" xfId="0" applyNumberFormat="1" applyFont="1" applyFill="1" applyBorder="1" applyAlignment="1">
      <alignment horizontal="center" vertical="center" wrapText="1"/>
    </xf>
    <xf numFmtId="165" fontId="3" fillId="3" borderId="16" xfId="2" applyNumberFormat="1" applyFont="1" applyFill="1" applyBorder="1" applyAlignment="1" applyProtection="1">
      <alignment horizontal="center" vertical="center"/>
      <protection hidden="1"/>
    </xf>
    <xf numFmtId="49" fontId="3" fillId="3" borderId="16" xfId="2" applyNumberFormat="1" applyFont="1" applyFill="1" applyBorder="1" applyAlignment="1" applyProtection="1">
      <alignment horizontal="center" vertical="center"/>
      <protection hidden="1"/>
    </xf>
    <xf numFmtId="166" fontId="3" fillId="3" borderId="17" xfId="2" applyNumberFormat="1" applyFont="1" applyFill="1" applyBorder="1" applyAlignment="1" applyProtection="1">
      <alignment horizontal="center" vertical="center"/>
      <protection hidden="1"/>
    </xf>
    <xf numFmtId="167" fontId="3" fillId="3" borderId="16" xfId="2" applyNumberFormat="1" applyFont="1" applyFill="1" applyBorder="1" applyAlignment="1" applyProtection="1">
      <alignment horizontal="center" vertical="center"/>
      <protection hidden="1"/>
    </xf>
    <xf numFmtId="0" fontId="9" fillId="0" borderId="0" xfId="2" applyNumberFormat="1" applyFont="1" applyFill="1" applyBorder="1" applyAlignment="1" applyProtection="1">
      <alignment vertical="center"/>
      <protection hidden="1"/>
    </xf>
    <xf numFmtId="168" fontId="3" fillId="4" borderId="16" xfId="2" applyNumberFormat="1" applyFont="1" applyFill="1" applyBorder="1" applyAlignment="1" applyProtection="1">
      <alignment horizontal="center" vertical="center"/>
      <protection hidden="1"/>
    </xf>
    <xf numFmtId="168" fontId="3" fillId="4" borderId="17" xfId="2" applyNumberFormat="1" applyFont="1" applyFill="1" applyBorder="1" applyAlignment="1">
      <alignment horizontal="center" vertical="center"/>
    </xf>
    <xf numFmtId="0" fontId="8" fillId="4" borderId="0" xfId="2" applyNumberFormat="1" applyFont="1" applyFill="1" applyBorder="1" applyAlignment="1" applyProtection="1">
      <alignment vertical="center"/>
      <protection hidden="1"/>
    </xf>
    <xf numFmtId="172" fontId="3" fillId="0" borderId="16" xfId="2" applyNumberFormat="1" applyFont="1" applyFill="1" applyBorder="1" applyAlignment="1">
      <alignment horizontal="center" vertical="center"/>
    </xf>
    <xf numFmtId="0" fontId="2" fillId="0" borderId="0" xfId="2" applyAlignment="1" applyProtection="1">
      <alignment vertical="center"/>
      <protection hidden="1"/>
    </xf>
    <xf numFmtId="165" fontId="3" fillId="4" borderId="22" xfId="2" applyNumberFormat="1" applyFont="1" applyFill="1" applyBorder="1" applyAlignment="1" applyProtection="1">
      <alignment horizontal="center" vertical="center"/>
      <protection hidden="1"/>
    </xf>
    <xf numFmtId="49" fontId="3" fillId="4" borderId="22" xfId="2" applyNumberFormat="1" applyFont="1" applyFill="1" applyBorder="1" applyAlignment="1" applyProtection="1">
      <alignment horizontal="center" vertical="center"/>
      <protection hidden="1"/>
    </xf>
    <xf numFmtId="166" fontId="3" fillId="4" borderId="23" xfId="2" applyNumberFormat="1" applyFont="1" applyFill="1" applyBorder="1" applyAlignment="1" applyProtection="1">
      <alignment horizontal="center" vertical="center"/>
      <protection hidden="1"/>
    </xf>
    <xf numFmtId="167" fontId="3" fillId="4" borderId="22" xfId="2" applyNumberFormat="1" applyFont="1" applyFill="1" applyBorder="1" applyAlignment="1" applyProtection="1">
      <alignment horizontal="center" vertical="center"/>
      <protection hidden="1"/>
    </xf>
    <xf numFmtId="168" fontId="3" fillId="0" borderId="23" xfId="2" applyNumberFormat="1" applyFont="1" applyBorder="1" applyAlignment="1">
      <alignment horizontal="center" vertical="center"/>
    </xf>
    <xf numFmtId="165" fontId="3" fillId="3" borderId="17" xfId="2" applyNumberFormat="1" applyFont="1" applyFill="1" applyBorder="1" applyAlignment="1" applyProtection="1">
      <alignment horizontal="center" vertical="center"/>
      <protection hidden="1"/>
    </xf>
    <xf numFmtId="49" fontId="3" fillId="3" borderId="17" xfId="2" applyNumberFormat="1" applyFont="1" applyFill="1" applyBorder="1" applyAlignment="1" applyProtection="1">
      <alignment horizontal="center" vertical="center"/>
      <protection hidden="1"/>
    </xf>
    <xf numFmtId="167" fontId="3" fillId="3" borderId="17" xfId="2" applyNumberFormat="1" applyFont="1" applyFill="1" applyBorder="1" applyAlignment="1" applyProtection="1">
      <alignment horizontal="center" vertical="center"/>
      <protection hidden="1"/>
    </xf>
    <xf numFmtId="0" fontId="2" fillId="0" borderId="0" xfId="2" applyAlignment="1">
      <alignment vertical="center"/>
    </xf>
    <xf numFmtId="165" fontId="3" fillId="4" borderId="10" xfId="2" applyNumberFormat="1" applyFont="1" applyFill="1" applyBorder="1" applyAlignment="1" applyProtection="1">
      <alignment horizontal="center" vertical="center"/>
      <protection hidden="1"/>
    </xf>
    <xf numFmtId="49" fontId="3" fillId="4" borderId="10" xfId="2" applyNumberFormat="1" applyFont="1" applyFill="1" applyBorder="1" applyAlignment="1" applyProtection="1">
      <alignment horizontal="center" vertical="center"/>
      <protection hidden="1"/>
    </xf>
    <xf numFmtId="166" fontId="3" fillId="4" borderId="11" xfId="2" applyNumberFormat="1" applyFont="1" applyFill="1" applyBorder="1" applyAlignment="1" applyProtection="1">
      <alignment horizontal="center" vertical="center"/>
      <protection hidden="1"/>
    </xf>
    <xf numFmtId="167" fontId="3" fillId="4" borderId="10" xfId="2" applyNumberFormat="1" applyFont="1" applyFill="1" applyBorder="1" applyAlignment="1" applyProtection="1">
      <alignment horizontal="center" vertical="center"/>
      <protection hidden="1"/>
    </xf>
    <xf numFmtId="168" fontId="3" fillId="0" borderId="24" xfId="2" applyNumberFormat="1" applyFont="1" applyBorder="1" applyAlignment="1">
      <alignment horizontal="center" vertical="center"/>
    </xf>
    <xf numFmtId="171" fontId="5" fillId="0" borderId="5" xfId="2" applyNumberFormat="1" applyFont="1" applyBorder="1" applyAlignment="1">
      <alignment horizontal="center" vertical="center"/>
    </xf>
    <xf numFmtId="168" fontId="5" fillId="0" borderId="6" xfId="2" applyNumberFormat="1" applyFont="1" applyBorder="1" applyAlignment="1">
      <alignment horizontal="center" vertical="center"/>
    </xf>
    <xf numFmtId="165" fontId="3" fillId="5" borderId="16" xfId="2" applyNumberFormat="1" applyFont="1" applyFill="1" applyBorder="1" applyAlignment="1" applyProtection="1">
      <alignment horizontal="center" vertical="center"/>
      <protection hidden="1"/>
    </xf>
    <xf numFmtId="49" fontId="3" fillId="5" borderId="16" xfId="2" applyNumberFormat="1" applyFont="1" applyFill="1" applyBorder="1" applyAlignment="1" applyProtection="1">
      <alignment horizontal="center" vertical="center"/>
      <protection hidden="1"/>
    </xf>
    <xf numFmtId="166" fontId="3" fillId="5" borderId="17" xfId="2" applyNumberFormat="1" applyFont="1" applyFill="1" applyBorder="1" applyAlignment="1" applyProtection="1">
      <alignment horizontal="center" vertical="center"/>
      <protection hidden="1"/>
    </xf>
    <xf numFmtId="167" fontId="3" fillId="5" borderId="16" xfId="2" applyNumberFormat="1" applyFont="1" applyFill="1" applyBorder="1" applyAlignment="1" applyProtection="1">
      <alignment horizontal="center" vertical="center"/>
      <protection hidden="1"/>
    </xf>
    <xf numFmtId="168" fontId="3" fillId="5" borderId="12" xfId="2" applyNumberFormat="1" applyFont="1" applyFill="1" applyBorder="1" applyAlignment="1">
      <alignment horizontal="center" vertical="center"/>
    </xf>
    <xf numFmtId="165" fontId="3" fillId="6" borderId="16" xfId="2" applyNumberFormat="1" applyFont="1" applyFill="1" applyBorder="1" applyAlignment="1" applyProtection="1">
      <alignment horizontal="center" vertical="center"/>
      <protection hidden="1"/>
    </xf>
    <xf numFmtId="49" fontId="3" fillId="6" borderId="16" xfId="2" applyNumberFormat="1" applyFont="1" applyFill="1" applyBorder="1" applyAlignment="1" applyProtection="1">
      <alignment horizontal="center" vertical="center"/>
      <protection hidden="1"/>
    </xf>
    <xf numFmtId="166" fontId="3" fillId="6" borderId="17" xfId="2" applyNumberFormat="1" applyFont="1" applyFill="1" applyBorder="1" applyAlignment="1" applyProtection="1">
      <alignment horizontal="center" vertical="center"/>
      <protection hidden="1"/>
    </xf>
    <xf numFmtId="167" fontId="3" fillId="6" borderId="16" xfId="2" applyNumberFormat="1" applyFont="1" applyFill="1" applyBorder="1" applyAlignment="1" applyProtection="1">
      <alignment horizontal="center" vertical="center"/>
      <protection hidden="1"/>
    </xf>
    <xf numFmtId="168" fontId="3" fillId="6" borderId="12" xfId="2" applyNumberFormat="1" applyFont="1" applyFill="1" applyBorder="1" applyAlignment="1">
      <alignment horizontal="center" vertical="center"/>
    </xf>
    <xf numFmtId="165" fontId="3" fillId="5" borderId="17" xfId="2" applyNumberFormat="1" applyFont="1" applyFill="1" applyBorder="1" applyAlignment="1" applyProtection="1">
      <alignment horizontal="center" vertical="center"/>
      <protection hidden="1"/>
    </xf>
    <xf numFmtId="49" fontId="3" fillId="5" borderId="17" xfId="2" applyNumberFormat="1" applyFont="1" applyFill="1" applyBorder="1" applyAlignment="1" applyProtection="1">
      <alignment horizontal="center" vertical="center"/>
      <protection hidden="1"/>
    </xf>
    <xf numFmtId="172" fontId="3" fillId="4" borderId="17" xfId="2" applyNumberFormat="1" applyFont="1" applyFill="1" applyBorder="1" applyAlignment="1">
      <alignment horizontal="center" vertical="center"/>
    </xf>
    <xf numFmtId="172" fontId="3" fillId="6" borderId="16" xfId="2" applyNumberFormat="1" applyFont="1" applyFill="1" applyBorder="1" applyAlignment="1">
      <alignment horizontal="center" vertical="center"/>
    </xf>
    <xf numFmtId="172" fontId="3" fillId="5" borderId="16" xfId="2" applyNumberFormat="1" applyFont="1" applyFill="1" applyBorder="1" applyAlignment="1">
      <alignment horizontal="center" vertical="center"/>
    </xf>
    <xf numFmtId="165" fontId="3" fillId="6" borderId="17" xfId="2" applyNumberFormat="1" applyFont="1" applyFill="1" applyBorder="1" applyAlignment="1" applyProtection="1">
      <alignment horizontal="center" vertical="center"/>
      <protection hidden="1"/>
    </xf>
    <xf numFmtId="49" fontId="3" fillId="6" borderId="17" xfId="2" applyNumberFormat="1" applyFont="1" applyFill="1" applyBorder="1" applyAlignment="1" applyProtection="1">
      <alignment horizontal="center" vertical="center"/>
      <protection hidden="1"/>
    </xf>
    <xf numFmtId="167" fontId="3" fillId="6" borderId="17" xfId="2" applyNumberFormat="1" applyFont="1" applyFill="1" applyBorder="1" applyAlignment="1" applyProtection="1">
      <alignment horizontal="center" vertical="center"/>
      <protection hidden="1"/>
    </xf>
    <xf numFmtId="167" fontId="3" fillId="5" borderId="17" xfId="2" applyNumberFormat="1" applyFont="1" applyFill="1" applyBorder="1" applyAlignment="1" applyProtection="1">
      <alignment horizontal="center" vertical="center"/>
      <protection hidden="1"/>
    </xf>
    <xf numFmtId="172" fontId="3" fillId="0" borderId="17" xfId="2" applyNumberFormat="1" applyFont="1" applyFill="1" applyBorder="1" applyAlignment="1">
      <alignment horizontal="center" vertical="center"/>
    </xf>
    <xf numFmtId="172" fontId="0" fillId="0" borderId="0" xfId="0" applyNumberFormat="1"/>
    <xf numFmtId="171" fontId="0" fillId="0" borderId="0" xfId="0" applyNumberFormat="1"/>
    <xf numFmtId="168" fontId="0" fillId="0" borderId="0" xfId="0" applyNumberFormat="1"/>
    <xf numFmtId="168" fontId="3" fillId="0" borderId="24" xfId="2" applyNumberFormat="1" applyFont="1" applyFill="1" applyBorder="1" applyAlignment="1">
      <alignment horizontal="center" vertical="center"/>
    </xf>
    <xf numFmtId="168" fontId="3" fillId="6" borderId="16" xfId="2" applyNumberFormat="1" applyFont="1" applyFill="1" applyBorder="1" applyAlignment="1">
      <alignment horizontal="center" vertical="center"/>
    </xf>
    <xf numFmtId="168" fontId="3" fillId="5" borderId="16" xfId="2" applyNumberFormat="1" applyFont="1" applyFill="1" applyBorder="1" applyAlignment="1">
      <alignment horizontal="center" vertical="center"/>
    </xf>
    <xf numFmtId="172" fontId="3" fillId="6" borderId="17" xfId="2" applyNumberFormat="1" applyFont="1" applyFill="1" applyBorder="1" applyAlignment="1">
      <alignment horizontal="center" vertical="center"/>
    </xf>
    <xf numFmtId="172" fontId="3" fillId="5" borderId="17" xfId="2" applyNumberFormat="1" applyFont="1" applyFill="1" applyBorder="1" applyAlignment="1">
      <alignment horizontal="center" vertical="center"/>
    </xf>
    <xf numFmtId="172" fontId="3" fillId="4" borderId="16" xfId="2" applyNumberFormat="1" applyFont="1" applyFill="1" applyBorder="1" applyAlignment="1">
      <alignment horizontal="center" vertical="center"/>
    </xf>
    <xf numFmtId="168" fontId="3" fillId="4" borderId="12" xfId="2" applyNumberFormat="1" applyFont="1" applyFill="1" applyBorder="1" applyAlignment="1">
      <alignment horizontal="center" vertical="center"/>
    </xf>
    <xf numFmtId="170" fontId="3" fillId="4" borderId="16" xfId="2" applyNumberFormat="1" applyFont="1" applyFill="1" applyBorder="1" applyAlignment="1" applyProtection="1">
      <alignment vertical="center" wrapText="1"/>
      <protection hidden="1"/>
    </xf>
    <xf numFmtId="170" fontId="3" fillId="4" borderId="14" xfId="2" applyNumberFormat="1" applyFont="1" applyFill="1" applyBorder="1" applyAlignment="1" applyProtection="1">
      <alignment vertical="center" wrapText="1"/>
      <protection hidden="1"/>
    </xf>
    <xf numFmtId="170" fontId="3" fillId="4" borderId="15" xfId="2" applyNumberFormat="1" applyFont="1" applyFill="1" applyBorder="1" applyAlignment="1" applyProtection="1">
      <alignment vertical="center" wrapText="1"/>
      <protection hidden="1"/>
    </xf>
    <xf numFmtId="164" fontId="3" fillId="3" borderId="7" xfId="2" applyNumberFormat="1" applyFont="1" applyFill="1" applyBorder="1" applyAlignment="1" applyProtection="1">
      <alignment vertical="center" wrapText="1"/>
      <protection hidden="1"/>
    </xf>
    <xf numFmtId="164" fontId="3" fillId="3" borderId="8" xfId="2" applyNumberFormat="1" applyFont="1" applyFill="1" applyBorder="1" applyAlignment="1" applyProtection="1">
      <alignment vertical="center" wrapText="1"/>
      <protection hidden="1"/>
    </xf>
    <xf numFmtId="164" fontId="3" fillId="3" borderId="9" xfId="2" applyNumberFormat="1" applyFont="1" applyFill="1" applyBorder="1" applyAlignment="1" applyProtection="1">
      <alignment vertical="center" wrapText="1"/>
      <protection hidden="1"/>
    </xf>
    <xf numFmtId="164" fontId="3" fillId="6" borderId="13" xfId="2" applyNumberFormat="1" applyFont="1" applyFill="1" applyBorder="1" applyAlignment="1" applyProtection="1">
      <alignment vertical="center" wrapText="1"/>
      <protection hidden="1"/>
    </xf>
    <xf numFmtId="164" fontId="3" fillId="6" borderId="14" xfId="2" applyNumberFormat="1" applyFont="1" applyFill="1" applyBorder="1" applyAlignment="1" applyProtection="1">
      <alignment vertical="center" wrapText="1"/>
      <protection hidden="1"/>
    </xf>
    <xf numFmtId="164" fontId="3" fillId="6" borderId="15" xfId="2" applyNumberFormat="1" applyFont="1" applyFill="1" applyBorder="1" applyAlignment="1" applyProtection="1">
      <alignment vertical="center" wrapText="1"/>
      <protection hidden="1"/>
    </xf>
    <xf numFmtId="169" fontId="3" fillId="5" borderId="13" xfId="2" applyNumberFormat="1" applyFont="1" applyFill="1" applyBorder="1" applyAlignment="1" applyProtection="1">
      <alignment vertical="center" wrapText="1"/>
      <protection hidden="1"/>
    </xf>
    <xf numFmtId="169" fontId="3" fillId="5" borderId="14" xfId="2" applyNumberFormat="1" applyFont="1" applyFill="1" applyBorder="1" applyAlignment="1" applyProtection="1">
      <alignment vertical="center" wrapText="1"/>
      <protection hidden="1"/>
    </xf>
    <xf numFmtId="169" fontId="3" fillId="5" borderId="15" xfId="2" applyNumberFormat="1" applyFont="1" applyFill="1" applyBorder="1" applyAlignment="1" applyProtection="1">
      <alignment vertical="center" wrapText="1"/>
      <protection hidden="1"/>
    </xf>
    <xf numFmtId="169" fontId="3" fillId="4" borderId="13" xfId="2" applyNumberFormat="1" applyFont="1" applyFill="1" applyBorder="1" applyAlignment="1" applyProtection="1">
      <alignment vertical="center" wrapText="1"/>
      <protection hidden="1"/>
    </xf>
    <xf numFmtId="169" fontId="3" fillId="4" borderId="14" xfId="2" applyNumberFormat="1" applyFont="1" applyFill="1" applyBorder="1" applyAlignment="1" applyProtection="1">
      <alignment vertical="center" wrapText="1"/>
      <protection hidden="1"/>
    </xf>
    <xf numFmtId="169" fontId="3" fillId="4" borderId="15" xfId="2" applyNumberFormat="1" applyFont="1" applyFill="1" applyBorder="1" applyAlignment="1" applyProtection="1">
      <alignment vertical="center" wrapText="1"/>
      <protection hidden="1"/>
    </xf>
    <xf numFmtId="170" fontId="3" fillId="4" borderId="13" xfId="2" applyNumberFormat="1" applyFont="1" applyFill="1" applyBorder="1" applyAlignment="1" applyProtection="1">
      <alignment vertical="center" wrapText="1"/>
      <protection hidden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 wrapText="1"/>
    </xf>
    <xf numFmtId="0" fontId="5" fillId="2" borderId="1" xfId="2" applyNumberFormat="1" applyFont="1" applyFill="1" applyBorder="1" applyAlignment="1" applyProtection="1">
      <alignment horizontal="center" vertical="center"/>
      <protection hidden="1"/>
    </xf>
    <xf numFmtId="0" fontId="5" fillId="2" borderId="2" xfId="2" applyNumberFormat="1" applyFont="1" applyFill="1" applyBorder="1" applyAlignment="1" applyProtection="1">
      <alignment horizontal="center" vertical="center"/>
      <protection hidden="1"/>
    </xf>
    <xf numFmtId="0" fontId="5" fillId="2" borderId="3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NumberFormat="1" applyFont="1" applyFill="1" applyAlignment="1" applyProtection="1">
      <alignment horizontal="center" wrapText="1"/>
      <protection hidden="1"/>
    </xf>
    <xf numFmtId="170" fontId="3" fillId="6" borderId="13" xfId="2" applyNumberFormat="1" applyFont="1" applyFill="1" applyBorder="1" applyAlignment="1" applyProtection="1">
      <alignment vertical="center" wrapText="1"/>
      <protection hidden="1"/>
    </xf>
    <xf numFmtId="170" fontId="3" fillId="6" borderId="14" xfId="2" applyNumberFormat="1" applyFont="1" applyFill="1" applyBorder="1" applyAlignment="1" applyProtection="1">
      <alignment vertical="center" wrapText="1"/>
      <protection hidden="1"/>
    </xf>
    <xf numFmtId="170" fontId="3" fillId="6" borderId="15" xfId="2" applyNumberFormat="1" applyFont="1" applyFill="1" applyBorder="1" applyAlignment="1" applyProtection="1">
      <alignment vertical="center" wrapText="1"/>
      <protection hidden="1"/>
    </xf>
    <xf numFmtId="44" fontId="3" fillId="4" borderId="13" xfId="1" applyFont="1" applyFill="1" applyBorder="1" applyAlignment="1" applyProtection="1">
      <alignment vertical="center" wrapText="1"/>
      <protection hidden="1"/>
    </xf>
    <xf numFmtId="44" fontId="3" fillId="4" borderId="14" xfId="1" applyFont="1" applyFill="1" applyBorder="1" applyAlignment="1" applyProtection="1">
      <alignment vertical="center" wrapText="1"/>
      <protection hidden="1"/>
    </xf>
    <xf numFmtId="44" fontId="3" fillId="4" borderId="15" xfId="1" applyFont="1" applyFill="1" applyBorder="1" applyAlignment="1" applyProtection="1">
      <alignment vertical="center" wrapText="1"/>
      <protection hidden="1"/>
    </xf>
    <xf numFmtId="170" fontId="3" fillId="5" borderId="13" xfId="2" applyNumberFormat="1" applyFont="1" applyFill="1" applyBorder="1" applyAlignment="1" applyProtection="1">
      <alignment vertical="center" wrapText="1"/>
      <protection hidden="1"/>
    </xf>
    <xf numFmtId="170" fontId="3" fillId="5" borderId="14" xfId="2" applyNumberFormat="1" applyFont="1" applyFill="1" applyBorder="1" applyAlignment="1" applyProtection="1">
      <alignment vertical="center" wrapText="1"/>
      <protection hidden="1"/>
    </xf>
    <xf numFmtId="170" fontId="3" fillId="5" borderId="15" xfId="2" applyNumberFormat="1" applyFont="1" applyFill="1" applyBorder="1" applyAlignment="1" applyProtection="1">
      <alignment vertical="center" wrapText="1"/>
      <protection hidden="1"/>
    </xf>
    <xf numFmtId="170" fontId="3" fillId="6" borderId="13" xfId="2" applyNumberFormat="1" applyFont="1" applyFill="1" applyBorder="1" applyAlignment="1" applyProtection="1">
      <alignment horizontal="left" vertical="center" wrapText="1"/>
      <protection hidden="1"/>
    </xf>
    <xf numFmtId="170" fontId="3" fillId="6" borderId="14" xfId="2" applyNumberFormat="1" applyFont="1" applyFill="1" applyBorder="1" applyAlignment="1" applyProtection="1">
      <alignment horizontal="left" vertical="center" wrapText="1"/>
      <protection hidden="1"/>
    </xf>
    <xf numFmtId="170" fontId="3" fillId="6" borderId="15" xfId="2" applyNumberFormat="1" applyFont="1" applyFill="1" applyBorder="1" applyAlignment="1" applyProtection="1">
      <alignment horizontal="left" vertical="center" wrapText="1"/>
      <protection hidden="1"/>
    </xf>
    <xf numFmtId="170" fontId="3" fillId="5" borderId="13" xfId="2" applyNumberFormat="1" applyFont="1" applyFill="1" applyBorder="1" applyAlignment="1" applyProtection="1">
      <alignment horizontal="left" vertical="center" wrapText="1"/>
      <protection hidden="1"/>
    </xf>
    <xf numFmtId="170" fontId="3" fillId="5" borderId="14" xfId="2" applyNumberFormat="1" applyFont="1" applyFill="1" applyBorder="1" applyAlignment="1" applyProtection="1">
      <alignment horizontal="left" vertical="center" wrapText="1"/>
      <protection hidden="1"/>
    </xf>
    <xf numFmtId="170" fontId="3" fillId="5" borderId="15" xfId="2" applyNumberFormat="1" applyFont="1" applyFill="1" applyBorder="1" applyAlignment="1" applyProtection="1">
      <alignment horizontal="left" vertical="center" wrapText="1"/>
      <protection hidden="1"/>
    </xf>
    <xf numFmtId="169" fontId="3" fillId="4" borderId="17" xfId="2" applyNumberFormat="1" applyFont="1" applyFill="1" applyBorder="1" applyAlignment="1" applyProtection="1">
      <alignment vertical="center" wrapText="1"/>
      <protection hidden="1"/>
    </xf>
    <xf numFmtId="170" fontId="3" fillId="4" borderId="17" xfId="2" applyNumberFormat="1" applyFont="1" applyFill="1" applyBorder="1" applyAlignment="1" applyProtection="1">
      <alignment vertical="center" wrapText="1"/>
      <protection hidden="1"/>
    </xf>
    <xf numFmtId="170" fontId="3" fillId="4" borderId="18" xfId="2" applyNumberFormat="1" applyFont="1" applyFill="1" applyBorder="1" applyAlignment="1" applyProtection="1">
      <alignment vertical="center" wrapText="1"/>
      <protection hidden="1"/>
    </xf>
    <xf numFmtId="170" fontId="3" fillId="5" borderId="18" xfId="2" applyNumberFormat="1" applyFont="1" applyFill="1" applyBorder="1" applyAlignment="1" applyProtection="1">
      <alignment vertical="center" wrapText="1"/>
      <protection hidden="1"/>
    </xf>
    <xf numFmtId="170" fontId="3" fillId="5" borderId="17" xfId="2" applyNumberFormat="1" applyFont="1" applyFill="1" applyBorder="1" applyAlignment="1" applyProtection="1">
      <alignment vertical="center" wrapText="1"/>
      <protection hidden="1"/>
    </xf>
    <xf numFmtId="164" fontId="3" fillId="4" borderId="13" xfId="2" applyNumberFormat="1" applyFont="1" applyFill="1" applyBorder="1" applyAlignment="1" applyProtection="1">
      <alignment vertical="center" wrapText="1"/>
      <protection hidden="1"/>
    </xf>
    <xf numFmtId="164" fontId="3" fillId="4" borderId="14" xfId="2" applyNumberFormat="1" applyFont="1" applyFill="1" applyBorder="1" applyAlignment="1" applyProtection="1">
      <alignment vertical="center" wrapText="1"/>
      <protection hidden="1"/>
    </xf>
    <xf numFmtId="164" fontId="3" fillId="4" borderId="15" xfId="2" applyNumberFormat="1" applyFont="1" applyFill="1" applyBorder="1" applyAlignment="1" applyProtection="1">
      <alignment vertical="center" wrapText="1"/>
      <protection hidden="1"/>
    </xf>
    <xf numFmtId="164" fontId="3" fillId="5" borderId="13" xfId="2" applyNumberFormat="1" applyFont="1" applyFill="1" applyBorder="1" applyAlignment="1" applyProtection="1">
      <alignment vertical="center" wrapText="1"/>
      <protection hidden="1"/>
    </xf>
    <xf numFmtId="164" fontId="3" fillId="5" borderId="14" xfId="2" applyNumberFormat="1" applyFont="1" applyFill="1" applyBorder="1" applyAlignment="1" applyProtection="1">
      <alignment vertical="center" wrapText="1"/>
      <protection hidden="1"/>
    </xf>
    <xf numFmtId="164" fontId="3" fillId="5" borderId="15" xfId="2" applyNumberFormat="1" applyFont="1" applyFill="1" applyBorder="1" applyAlignment="1" applyProtection="1">
      <alignment vertical="center" wrapText="1"/>
      <protection hidden="1"/>
    </xf>
    <xf numFmtId="170" fontId="3" fillId="4" borderId="16" xfId="2" applyNumberFormat="1" applyFont="1" applyFill="1" applyBorder="1" applyAlignment="1" applyProtection="1">
      <alignment horizontal="left" vertical="center" wrapText="1"/>
      <protection hidden="1"/>
    </xf>
    <xf numFmtId="170" fontId="3" fillId="4" borderId="14" xfId="2" applyNumberFormat="1" applyFont="1" applyFill="1" applyBorder="1" applyAlignment="1" applyProtection="1">
      <alignment horizontal="left" vertical="center" wrapText="1"/>
      <protection hidden="1"/>
    </xf>
    <xf numFmtId="170" fontId="3" fillId="4" borderId="15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13" xfId="2" applyNumberFormat="1" applyFont="1" applyFill="1" applyBorder="1" applyAlignment="1" applyProtection="1">
      <alignment vertical="center" wrapText="1"/>
      <protection hidden="1"/>
    </xf>
    <xf numFmtId="164" fontId="3" fillId="3" borderId="14" xfId="2" applyNumberFormat="1" applyFont="1" applyFill="1" applyBorder="1" applyAlignment="1" applyProtection="1">
      <alignment vertical="center" wrapText="1"/>
      <protection hidden="1"/>
    </xf>
    <xf numFmtId="164" fontId="3" fillId="3" borderId="15" xfId="2" applyNumberFormat="1" applyFont="1" applyFill="1" applyBorder="1" applyAlignment="1" applyProtection="1">
      <alignment vertical="center" wrapText="1"/>
      <protection hidden="1"/>
    </xf>
    <xf numFmtId="170" fontId="3" fillId="6" borderId="16" xfId="2" applyNumberFormat="1" applyFont="1" applyFill="1" applyBorder="1" applyAlignment="1" applyProtection="1">
      <alignment horizontal="left" vertical="center" wrapText="1"/>
      <protection hidden="1"/>
    </xf>
    <xf numFmtId="170" fontId="3" fillId="5" borderId="16" xfId="2" applyNumberFormat="1" applyFont="1" applyFill="1" applyBorder="1" applyAlignment="1" applyProtection="1">
      <alignment horizontal="left" vertical="center" wrapText="1"/>
      <protection hidden="1"/>
    </xf>
    <xf numFmtId="170" fontId="3" fillId="4" borderId="17" xfId="2" applyNumberFormat="1" applyFont="1" applyFill="1" applyBorder="1" applyAlignment="1" applyProtection="1">
      <alignment horizontal="left" vertical="center" wrapText="1"/>
      <protection hidden="1"/>
    </xf>
    <xf numFmtId="169" fontId="3" fillId="4" borderId="16" xfId="2" applyNumberFormat="1" applyFont="1" applyFill="1" applyBorder="1" applyAlignment="1" applyProtection="1">
      <alignment vertical="center" wrapText="1"/>
      <protection hidden="1"/>
    </xf>
    <xf numFmtId="0" fontId="5" fillId="2" borderId="1" xfId="2" applyNumberFormat="1" applyFont="1" applyFill="1" applyBorder="1" applyAlignment="1" applyProtection="1">
      <alignment vertical="center"/>
      <protection hidden="1"/>
    </xf>
    <xf numFmtId="0" fontId="5" fillId="2" borderId="2" xfId="2" applyNumberFormat="1" applyFont="1" applyFill="1" applyBorder="1" applyAlignment="1" applyProtection="1">
      <alignment vertical="center"/>
      <protection hidden="1"/>
    </xf>
    <xf numFmtId="0" fontId="5" fillId="2" borderId="3" xfId="2" applyNumberFormat="1" applyFont="1" applyFill="1" applyBorder="1" applyAlignment="1" applyProtection="1">
      <alignment vertical="center"/>
      <protection hidden="1"/>
    </xf>
    <xf numFmtId="171" fontId="5" fillId="2" borderId="1" xfId="2" applyNumberFormat="1" applyFont="1" applyFill="1" applyBorder="1" applyAlignment="1" applyProtection="1">
      <alignment vertical="center"/>
      <protection hidden="1"/>
    </xf>
    <xf numFmtId="171" fontId="5" fillId="2" borderId="2" xfId="2" applyNumberFormat="1" applyFont="1" applyFill="1" applyBorder="1" applyAlignment="1" applyProtection="1">
      <alignment vertical="center"/>
      <protection hidden="1"/>
    </xf>
    <xf numFmtId="169" fontId="3" fillId="5" borderId="18" xfId="2" applyNumberFormat="1" applyFont="1" applyFill="1" applyBorder="1" applyAlignment="1" applyProtection="1">
      <alignment vertical="center" wrapText="1"/>
      <protection hidden="1"/>
    </xf>
    <xf numFmtId="169" fontId="3" fillId="5" borderId="17" xfId="2" applyNumberFormat="1" applyFont="1" applyFill="1" applyBorder="1" applyAlignment="1" applyProtection="1">
      <alignment vertical="center" wrapText="1"/>
      <protection hidden="1"/>
    </xf>
    <xf numFmtId="169" fontId="3" fillId="4" borderId="7" xfId="2" applyNumberFormat="1" applyFont="1" applyFill="1" applyBorder="1" applyAlignment="1" applyProtection="1">
      <alignment vertical="center" wrapText="1"/>
      <protection hidden="1"/>
    </xf>
    <xf numFmtId="169" fontId="3" fillId="4" borderId="8" xfId="2" applyNumberFormat="1" applyFont="1" applyFill="1" applyBorder="1" applyAlignment="1" applyProtection="1">
      <alignment vertical="center" wrapText="1"/>
      <protection hidden="1"/>
    </xf>
    <xf numFmtId="169" fontId="3" fillId="4" borderId="9" xfId="2" applyNumberFormat="1" applyFont="1" applyFill="1" applyBorder="1" applyAlignment="1" applyProtection="1">
      <alignment vertical="center" wrapText="1"/>
      <protection hidden="1"/>
    </xf>
    <xf numFmtId="170" fontId="3" fillId="4" borderId="19" xfId="2" applyNumberFormat="1" applyFont="1" applyFill="1" applyBorder="1" applyAlignment="1" applyProtection="1">
      <alignment vertical="center" wrapText="1"/>
      <protection hidden="1"/>
    </xf>
    <xf numFmtId="170" fontId="3" fillId="4" borderId="20" xfId="2" applyNumberFormat="1" applyFont="1" applyFill="1" applyBorder="1" applyAlignment="1" applyProtection="1">
      <alignment vertical="center" wrapText="1"/>
      <protection hidden="1"/>
    </xf>
    <xf numFmtId="170" fontId="3" fillId="4" borderId="21" xfId="2" applyNumberFormat="1" applyFont="1" applyFill="1" applyBorder="1" applyAlignment="1" applyProtection="1">
      <alignment vertical="center" wrapText="1"/>
      <protection hidden="1"/>
    </xf>
    <xf numFmtId="164" fontId="3" fillId="3" borderId="18" xfId="2" applyNumberFormat="1" applyFont="1" applyFill="1" applyBorder="1" applyAlignment="1" applyProtection="1">
      <alignment vertical="center" wrapText="1"/>
      <protection hidden="1"/>
    </xf>
    <xf numFmtId="164" fontId="3" fillId="3" borderId="17" xfId="2" applyNumberFormat="1" applyFont="1" applyFill="1" applyBorder="1" applyAlignment="1" applyProtection="1">
      <alignment vertical="center" wrapText="1"/>
      <protection hidden="1"/>
    </xf>
    <xf numFmtId="164" fontId="3" fillId="6" borderId="18" xfId="2" applyNumberFormat="1" applyFont="1" applyFill="1" applyBorder="1" applyAlignment="1" applyProtection="1">
      <alignment vertical="center" wrapText="1"/>
      <protection hidden="1"/>
    </xf>
    <xf numFmtId="164" fontId="3" fillId="6" borderId="17" xfId="2" applyNumberFormat="1" applyFont="1" applyFill="1" applyBorder="1" applyAlignment="1" applyProtection="1">
      <alignment vertical="center" wrapText="1"/>
      <protection hidden="1"/>
    </xf>
  </cellXfs>
  <cellStyles count="3">
    <cellStyle name="Денежный" xfId="1" builtinId="4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2"/>
  <sheetViews>
    <sheetView tabSelected="1" topLeftCell="A145" zoomScale="80" zoomScaleNormal="80" workbookViewId="0">
      <selection activeCell="V214" sqref="V214"/>
    </sheetView>
  </sheetViews>
  <sheetFormatPr defaultRowHeight="15" x14ac:dyDescent="0.25"/>
  <cols>
    <col min="14" max="14" width="5" customWidth="1"/>
    <col min="15" max="15" width="4.42578125" customWidth="1"/>
    <col min="16" max="16" width="10.42578125" customWidth="1"/>
    <col min="17" max="17" width="4.42578125" customWidth="1"/>
    <col min="19" max="19" width="10.5703125" customWidth="1"/>
    <col min="20" max="20" width="11.140625" customWidth="1"/>
  </cols>
  <sheetData>
    <row r="1" spans="1:20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24" t="s">
        <v>0</v>
      </c>
      <c r="O1" s="124"/>
      <c r="P1" s="124"/>
      <c r="Q1" s="124"/>
      <c r="R1" s="124"/>
      <c r="S1" s="124"/>
      <c r="T1" s="124"/>
    </row>
    <row r="2" spans="1:20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125" t="s">
        <v>1</v>
      </c>
      <c r="N2" s="125"/>
      <c r="O2" s="125"/>
      <c r="P2" s="125"/>
      <c r="Q2" s="125"/>
      <c r="R2" s="125"/>
      <c r="S2" s="125"/>
      <c r="T2" s="125"/>
    </row>
    <row r="3" spans="1:20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24" t="s">
        <v>2</v>
      </c>
      <c r="O3" s="124"/>
      <c r="P3" s="124"/>
      <c r="Q3" s="124"/>
      <c r="R3" s="124"/>
      <c r="S3" s="124"/>
      <c r="T3" s="124"/>
    </row>
    <row r="4" spans="1:20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24" t="s">
        <v>183</v>
      </c>
      <c r="O4" s="124"/>
      <c r="P4" s="124"/>
      <c r="Q4" s="124"/>
      <c r="R4" s="124"/>
      <c r="S4" s="124"/>
      <c r="T4" s="124"/>
    </row>
    <row r="5" spans="1:20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  <c r="O5" s="5"/>
      <c r="P5" s="6"/>
      <c r="Q5" s="5"/>
      <c r="R5" s="5"/>
      <c r="S5" s="7"/>
      <c r="T5" s="7"/>
    </row>
    <row r="6" spans="1:20" ht="29.25" customHeight="1" x14ac:dyDescent="0.25">
      <c r="A6" s="1"/>
      <c r="B6" s="8"/>
      <c r="C6" s="129" t="s">
        <v>184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0" x14ac:dyDescent="0.25">
      <c r="A7" s="9"/>
      <c r="B7" s="1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1:2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5"/>
      <c r="Q8" s="14"/>
      <c r="R8" s="14"/>
      <c r="S8" s="7"/>
      <c r="T8" s="7"/>
    </row>
    <row r="9" spans="1:20" ht="15.75" thickBot="1" x14ac:dyDescent="0.3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  <c r="P9" s="21"/>
      <c r="Q9" s="20"/>
      <c r="R9" s="22" t="s">
        <v>3</v>
      </c>
      <c r="S9" s="7"/>
      <c r="T9" s="7"/>
    </row>
    <row r="10" spans="1:20" ht="24.75" thickBot="1" x14ac:dyDescent="0.3">
      <c r="A10" s="23"/>
      <c r="B10" s="126" t="s">
        <v>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24" t="s">
        <v>5</v>
      </c>
      <c r="O10" s="25" t="s">
        <v>6</v>
      </c>
      <c r="P10" s="26" t="s">
        <v>7</v>
      </c>
      <c r="Q10" s="25" t="s">
        <v>8</v>
      </c>
      <c r="R10" s="27" t="s">
        <v>9</v>
      </c>
      <c r="S10" s="28" t="s">
        <v>10</v>
      </c>
      <c r="T10" s="29" t="s">
        <v>11</v>
      </c>
    </row>
    <row r="11" spans="1:20" x14ac:dyDescent="0.25">
      <c r="A11" s="30"/>
      <c r="B11" s="111" t="s">
        <v>12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31">
        <v>1</v>
      </c>
      <c r="O11" s="31">
        <v>0</v>
      </c>
      <c r="P11" s="32" t="s">
        <v>13</v>
      </c>
      <c r="Q11" s="33" t="s">
        <v>13</v>
      </c>
      <c r="R11" s="34">
        <f>R12+R26+R53+R59+R35+R19+R47</f>
        <v>43100.14</v>
      </c>
      <c r="S11" s="34">
        <f>S12+S19+S26+S35+S53+S59+S47</f>
        <v>37471.9</v>
      </c>
      <c r="T11" s="35">
        <f>S11/R11*100</f>
        <v>86.941480932544536</v>
      </c>
    </row>
    <row r="12" spans="1:20" x14ac:dyDescent="0.25">
      <c r="A12" s="30"/>
      <c r="B12" s="114" t="s">
        <v>14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83">
        <v>1</v>
      </c>
      <c r="O12" s="83">
        <v>2</v>
      </c>
      <c r="P12" s="84" t="s">
        <v>13</v>
      </c>
      <c r="Q12" s="85" t="s">
        <v>13</v>
      </c>
      <c r="R12" s="86">
        <f>R13</f>
        <v>691.9</v>
      </c>
      <c r="S12" s="86">
        <f>S13</f>
        <v>590.79999999999995</v>
      </c>
      <c r="T12" s="87">
        <f t="shared" ref="T12:T83" si="0">S12/R12*100</f>
        <v>85.38806185865009</v>
      </c>
    </row>
    <row r="13" spans="1:20" x14ac:dyDescent="0.25">
      <c r="A13" s="30"/>
      <c r="B13" s="117" t="s">
        <v>169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78">
        <v>1</v>
      </c>
      <c r="O13" s="78">
        <v>2</v>
      </c>
      <c r="P13" s="79" t="s">
        <v>15</v>
      </c>
      <c r="Q13" s="80" t="s">
        <v>13</v>
      </c>
      <c r="R13" s="81">
        <f t="shared" ref="R13:S17" si="1">R14</f>
        <v>691.9</v>
      </c>
      <c r="S13" s="81">
        <f t="shared" si="1"/>
        <v>590.79999999999995</v>
      </c>
      <c r="T13" s="82">
        <f t="shared" si="0"/>
        <v>85.38806185865009</v>
      </c>
    </row>
    <row r="14" spans="1:20" x14ac:dyDescent="0.25">
      <c r="A14" s="30"/>
      <c r="B14" s="120" t="s">
        <v>16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36">
        <v>1</v>
      </c>
      <c r="O14" s="36">
        <v>2</v>
      </c>
      <c r="P14" s="37" t="s">
        <v>17</v>
      </c>
      <c r="Q14" s="38" t="s">
        <v>13</v>
      </c>
      <c r="R14" s="39">
        <f t="shared" si="1"/>
        <v>691.9</v>
      </c>
      <c r="S14" s="39">
        <f t="shared" si="1"/>
        <v>590.79999999999995</v>
      </c>
      <c r="T14" s="40">
        <f t="shared" si="0"/>
        <v>85.38806185865009</v>
      </c>
    </row>
    <row r="15" spans="1:20" ht="24.75" customHeight="1" x14ac:dyDescent="0.25">
      <c r="A15" s="30"/>
      <c r="B15" s="120" t="s">
        <v>18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36">
        <v>1</v>
      </c>
      <c r="O15" s="36">
        <v>2</v>
      </c>
      <c r="P15" s="37" t="s">
        <v>19</v>
      </c>
      <c r="Q15" s="38" t="s">
        <v>13</v>
      </c>
      <c r="R15" s="39">
        <f>R16</f>
        <v>691.9</v>
      </c>
      <c r="S15" s="39">
        <f>S16</f>
        <v>590.79999999999995</v>
      </c>
      <c r="T15" s="40">
        <f t="shared" si="0"/>
        <v>85.38806185865009</v>
      </c>
    </row>
    <row r="16" spans="1:20" x14ac:dyDescent="0.25">
      <c r="A16" s="30"/>
      <c r="B16" s="123" t="s">
        <v>20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N16" s="36">
        <v>1</v>
      </c>
      <c r="O16" s="36">
        <v>2</v>
      </c>
      <c r="P16" s="37" t="s">
        <v>21</v>
      </c>
      <c r="Q16" s="38"/>
      <c r="R16" s="39">
        <f t="shared" si="1"/>
        <v>691.9</v>
      </c>
      <c r="S16" s="39">
        <f t="shared" si="1"/>
        <v>590.79999999999995</v>
      </c>
      <c r="T16" s="40">
        <f t="shared" si="0"/>
        <v>85.38806185865009</v>
      </c>
    </row>
    <row r="17" spans="1:20" ht="22.5" customHeight="1" x14ac:dyDescent="0.25">
      <c r="A17" s="30"/>
      <c r="B17" s="123" t="s">
        <v>22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36">
        <v>1</v>
      </c>
      <c r="O17" s="36">
        <v>2</v>
      </c>
      <c r="P17" s="37" t="s">
        <v>21</v>
      </c>
      <c r="Q17" s="38">
        <v>100</v>
      </c>
      <c r="R17" s="39">
        <f t="shared" si="1"/>
        <v>691.9</v>
      </c>
      <c r="S17" s="39">
        <f t="shared" si="1"/>
        <v>590.79999999999995</v>
      </c>
      <c r="T17" s="40">
        <f t="shared" si="0"/>
        <v>85.38806185865009</v>
      </c>
    </row>
    <row r="18" spans="1:20" x14ac:dyDescent="0.25">
      <c r="A18" s="30"/>
      <c r="B18" s="123" t="s">
        <v>23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36">
        <v>1</v>
      </c>
      <c r="O18" s="36">
        <v>2</v>
      </c>
      <c r="P18" s="37" t="s">
        <v>21</v>
      </c>
      <c r="Q18" s="38">
        <v>120</v>
      </c>
      <c r="R18" s="39">
        <v>691.9</v>
      </c>
      <c r="S18" s="41">
        <v>590.79999999999995</v>
      </c>
      <c r="T18" s="40">
        <f t="shared" si="0"/>
        <v>85.38806185865009</v>
      </c>
    </row>
    <row r="19" spans="1:20" ht="24.75" customHeight="1" x14ac:dyDescent="0.25">
      <c r="A19" s="30"/>
      <c r="B19" s="130" t="s">
        <v>24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83">
        <v>1</v>
      </c>
      <c r="O19" s="83">
        <v>3</v>
      </c>
      <c r="P19" s="84"/>
      <c r="Q19" s="85"/>
      <c r="R19" s="86">
        <f t="shared" ref="R19:S24" si="2">R20</f>
        <v>92</v>
      </c>
      <c r="S19" s="86">
        <f t="shared" si="2"/>
        <v>81.7</v>
      </c>
      <c r="T19" s="87">
        <f t="shared" si="0"/>
        <v>88.804347826086953</v>
      </c>
    </row>
    <row r="20" spans="1:20" x14ac:dyDescent="0.25">
      <c r="A20" s="30"/>
      <c r="B20" s="117" t="s">
        <v>169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78">
        <v>1</v>
      </c>
      <c r="O20" s="78">
        <v>3</v>
      </c>
      <c r="P20" s="79" t="s">
        <v>15</v>
      </c>
      <c r="Q20" s="80"/>
      <c r="R20" s="81">
        <f t="shared" si="2"/>
        <v>92</v>
      </c>
      <c r="S20" s="81">
        <f t="shared" si="2"/>
        <v>81.7</v>
      </c>
      <c r="T20" s="82">
        <f t="shared" si="0"/>
        <v>88.804347826086953</v>
      </c>
    </row>
    <row r="21" spans="1:20" x14ac:dyDescent="0.25">
      <c r="A21" s="30"/>
      <c r="B21" s="123" t="s">
        <v>16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36">
        <v>1</v>
      </c>
      <c r="O21" s="36">
        <v>3</v>
      </c>
      <c r="P21" s="37" t="s">
        <v>17</v>
      </c>
      <c r="Q21" s="38"/>
      <c r="R21" s="39">
        <f t="shared" si="2"/>
        <v>92</v>
      </c>
      <c r="S21" s="39">
        <f t="shared" si="2"/>
        <v>81.7</v>
      </c>
      <c r="T21" s="40">
        <f t="shared" si="0"/>
        <v>88.804347826086953</v>
      </c>
    </row>
    <row r="22" spans="1:20" x14ac:dyDescent="0.25">
      <c r="A22" s="30"/>
      <c r="B22" s="123" t="s">
        <v>25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36">
        <v>1</v>
      </c>
      <c r="O22" s="36">
        <v>3</v>
      </c>
      <c r="P22" s="37" t="s">
        <v>26</v>
      </c>
      <c r="Q22" s="38"/>
      <c r="R22" s="39">
        <f t="shared" si="2"/>
        <v>92</v>
      </c>
      <c r="S22" s="39">
        <f t="shared" si="2"/>
        <v>81.7</v>
      </c>
      <c r="T22" s="40">
        <f t="shared" si="0"/>
        <v>88.804347826086953</v>
      </c>
    </row>
    <row r="23" spans="1:20" x14ac:dyDescent="0.25">
      <c r="A23" s="30"/>
      <c r="B23" s="123" t="s">
        <v>27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36">
        <v>1</v>
      </c>
      <c r="O23" s="36">
        <v>3</v>
      </c>
      <c r="P23" s="37" t="s">
        <v>28</v>
      </c>
      <c r="Q23" s="38"/>
      <c r="R23" s="39">
        <f t="shared" si="2"/>
        <v>92</v>
      </c>
      <c r="S23" s="39">
        <f t="shared" si="2"/>
        <v>81.7</v>
      </c>
      <c r="T23" s="40">
        <f t="shared" si="0"/>
        <v>88.804347826086953</v>
      </c>
    </row>
    <row r="24" spans="1:20" x14ac:dyDescent="0.25">
      <c r="A24" s="30"/>
      <c r="B24" s="123" t="s">
        <v>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36">
        <v>1</v>
      </c>
      <c r="O24" s="36">
        <v>3</v>
      </c>
      <c r="P24" s="37" t="s">
        <v>28</v>
      </c>
      <c r="Q24" s="38">
        <v>100</v>
      </c>
      <c r="R24" s="39">
        <f t="shared" si="2"/>
        <v>92</v>
      </c>
      <c r="S24" s="39">
        <f t="shared" si="2"/>
        <v>81.7</v>
      </c>
      <c r="T24" s="40">
        <f t="shared" si="0"/>
        <v>88.804347826086953</v>
      </c>
    </row>
    <row r="25" spans="1:20" x14ac:dyDescent="0.25">
      <c r="A25" s="30"/>
      <c r="B25" s="123" t="s">
        <v>23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36">
        <v>1</v>
      </c>
      <c r="O25" s="36">
        <v>3</v>
      </c>
      <c r="P25" s="37" t="s">
        <v>28</v>
      </c>
      <c r="Q25" s="38">
        <v>120</v>
      </c>
      <c r="R25" s="39">
        <v>92</v>
      </c>
      <c r="S25" s="42">
        <v>81.7</v>
      </c>
      <c r="T25" s="40">
        <f t="shared" si="0"/>
        <v>88.804347826086953</v>
      </c>
    </row>
    <row r="26" spans="1:20" ht="23.25" customHeight="1" x14ac:dyDescent="0.25">
      <c r="A26" s="30"/>
      <c r="B26" s="114" t="s">
        <v>30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83">
        <v>1</v>
      </c>
      <c r="O26" s="83">
        <v>4</v>
      </c>
      <c r="P26" s="84"/>
      <c r="Q26" s="85" t="s">
        <v>13</v>
      </c>
      <c r="R26" s="86">
        <f t="shared" ref="R26:S29" si="3">R27</f>
        <v>18195.939999999999</v>
      </c>
      <c r="S26" s="86">
        <f>S27</f>
        <v>17426.7</v>
      </c>
      <c r="T26" s="87">
        <f t="shared" si="0"/>
        <v>95.77246352757814</v>
      </c>
    </row>
    <row r="27" spans="1:20" x14ac:dyDescent="0.25">
      <c r="A27" s="30"/>
      <c r="B27" s="117" t="s">
        <v>169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78">
        <v>1</v>
      </c>
      <c r="O27" s="78">
        <v>4</v>
      </c>
      <c r="P27" s="79" t="s">
        <v>15</v>
      </c>
      <c r="Q27" s="80" t="s">
        <v>13</v>
      </c>
      <c r="R27" s="81">
        <f t="shared" si="3"/>
        <v>18195.939999999999</v>
      </c>
      <c r="S27" s="81">
        <f t="shared" si="3"/>
        <v>17426.7</v>
      </c>
      <c r="T27" s="82">
        <f t="shared" si="0"/>
        <v>95.77246352757814</v>
      </c>
    </row>
    <row r="28" spans="1:20" x14ac:dyDescent="0.25">
      <c r="A28" s="30"/>
      <c r="B28" s="120" t="s">
        <v>16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  <c r="N28" s="36">
        <v>1</v>
      </c>
      <c r="O28" s="36">
        <v>4</v>
      </c>
      <c r="P28" s="37" t="s">
        <v>17</v>
      </c>
      <c r="Q28" s="38" t="s">
        <v>13</v>
      </c>
      <c r="R28" s="39">
        <f t="shared" si="3"/>
        <v>18195.939999999999</v>
      </c>
      <c r="S28" s="39">
        <f t="shared" si="3"/>
        <v>17426.7</v>
      </c>
      <c r="T28" s="40">
        <f t="shared" si="0"/>
        <v>95.77246352757814</v>
      </c>
    </row>
    <row r="29" spans="1:20" ht="22.5" customHeight="1" x14ac:dyDescent="0.25">
      <c r="A29" s="30"/>
      <c r="B29" s="120" t="s">
        <v>31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36">
        <v>1</v>
      </c>
      <c r="O29" s="36">
        <v>4</v>
      </c>
      <c r="P29" s="37" t="s">
        <v>19</v>
      </c>
      <c r="Q29" s="38" t="s">
        <v>13</v>
      </c>
      <c r="R29" s="39">
        <f t="shared" si="3"/>
        <v>18195.939999999999</v>
      </c>
      <c r="S29" s="39">
        <f t="shared" si="3"/>
        <v>17426.7</v>
      </c>
      <c r="T29" s="40">
        <f t="shared" si="0"/>
        <v>95.77246352757814</v>
      </c>
    </row>
    <row r="30" spans="1:20" x14ac:dyDescent="0.25">
      <c r="A30" s="30"/>
      <c r="B30" s="123" t="s">
        <v>32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36">
        <v>1</v>
      </c>
      <c r="O30" s="36">
        <v>4</v>
      </c>
      <c r="P30" s="37" t="s">
        <v>33</v>
      </c>
      <c r="Q30" s="38">
        <v>0</v>
      </c>
      <c r="R30" s="39">
        <f>R31+R33</f>
        <v>18195.939999999999</v>
      </c>
      <c r="S30" s="39">
        <f>S31+S33</f>
        <v>17426.7</v>
      </c>
      <c r="T30" s="40">
        <f t="shared" si="0"/>
        <v>95.77246352757814</v>
      </c>
    </row>
    <row r="31" spans="1:20" ht="24.75" customHeight="1" x14ac:dyDescent="0.25">
      <c r="A31" s="30"/>
      <c r="B31" s="123" t="s">
        <v>22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36">
        <v>1</v>
      </c>
      <c r="O31" s="36">
        <v>4</v>
      </c>
      <c r="P31" s="37" t="s">
        <v>33</v>
      </c>
      <c r="Q31" s="38" t="s">
        <v>34</v>
      </c>
      <c r="R31" s="39">
        <f>R32</f>
        <v>18075.939999999999</v>
      </c>
      <c r="S31" s="39">
        <f>S32</f>
        <v>17306.7</v>
      </c>
      <c r="T31" s="40">
        <f t="shared" si="0"/>
        <v>95.74439835494033</v>
      </c>
    </row>
    <row r="32" spans="1:20" x14ac:dyDescent="0.25">
      <c r="A32" s="30"/>
      <c r="B32" s="123" t="s">
        <v>23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36">
        <v>1</v>
      </c>
      <c r="O32" s="36">
        <v>4</v>
      </c>
      <c r="P32" s="37" t="s">
        <v>33</v>
      </c>
      <c r="Q32" s="38" t="s">
        <v>35</v>
      </c>
      <c r="R32" s="39">
        <v>18075.939999999999</v>
      </c>
      <c r="S32" s="43">
        <v>17306.7</v>
      </c>
      <c r="T32" s="40">
        <f t="shared" si="0"/>
        <v>95.74439835494033</v>
      </c>
    </row>
    <row r="33" spans="1:20" x14ac:dyDescent="0.25">
      <c r="A33" s="30"/>
      <c r="B33" s="123" t="s">
        <v>36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  <c r="N33" s="36">
        <v>1</v>
      </c>
      <c r="O33" s="36">
        <v>4</v>
      </c>
      <c r="P33" s="37" t="s">
        <v>33</v>
      </c>
      <c r="Q33" s="38" t="s">
        <v>37</v>
      </c>
      <c r="R33" s="39">
        <f>R34</f>
        <v>120</v>
      </c>
      <c r="S33" s="39">
        <f>S34</f>
        <v>120</v>
      </c>
      <c r="T33" s="40">
        <f t="shared" si="0"/>
        <v>100</v>
      </c>
    </row>
    <row r="34" spans="1:20" x14ac:dyDescent="0.25">
      <c r="A34" s="30"/>
      <c r="B34" s="123" t="s">
        <v>38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36">
        <v>1</v>
      </c>
      <c r="O34" s="36">
        <v>4</v>
      </c>
      <c r="P34" s="37" t="s">
        <v>33</v>
      </c>
      <c r="Q34" s="38" t="s">
        <v>39</v>
      </c>
      <c r="R34" s="39">
        <v>120</v>
      </c>
      <c r="S34" s="43">
        <v>120</v>
      </c>
      <c r="T34" s="40">
        <f t="shared" si="0"/>
        <v>100</v>
      </c>
    </row>
    <row r="35" spans="1:20" x14ac:dyDescent="0.25">
      <c r="A35" s="30"/>
      <c r="B35" s="130" t="s">
        <v>40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83">
        <v>1</v>
      </c>
      <c r="O35" s="83">
        <v>6</v>
      </c>
      <c r="P35" s="84"/>
      <c r="Q35" s="85"/>
      <c r="R35" s="86">
        <f>R36+R42</f>
        <v>65.300000000000011</v>
      </c>
      <c r="S35" s="86">
        <f>S36+S42</f>
        <v>65.300000000000011</v>
      </c>
      <c r="T35" s="87">
        <f t="shared" si="0"/>
        <v>100</v>
      </c>
    </row>
    <row r="36" spans="1:20" x14ac:dyDescent="0.25">
      <c r="A36" s="30"/>
      <c r="B36" s="117" t="s">
        <v>169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88">
        <v>1</v>
      </c>
      <c r="O36" s="88">
        <v>6</v>
      </c>
      <c r="P36" s="89" t="s">
        <v>15</v>
      </c>
      <c r="Q36" s="80" t="s">
        <v>13</v>
      </c>
      <c r="R36" s="81">
        <f t="shared" ref="R36:S40" si="4">R37</f>
        <v>37.700000000000003</v>
      </c>
      <c r="S36" s="81">
        <f t="shared" si="4"/>
        <v>37.700000000000003</v>
      </c>
      <c r="T36" s="82">
        <f t="shared" si="0"/>
        <v>100</v>
      </c>
    </row>
    <row r="37" spans="1:20" x14ac:dyDescent="0.25">
      <c r="A37" s="30"/>
      <c r="B37" s="120" t="s">
        <v>16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45">
        <v>1</v>
      </c>
      <c r="O37" s="45">
        <v>6</v>
      </c>
      <c r="P37" s="46" t="s">
        <v>17</v>
      </c>
      <c r="Q37" s="38" t="s">
        <v>13</v>
      </c>
      <c r="R37" s="39">
        <f t="shared" si="4"/>
        <v>37.700000000000003</v>
      </c>
      <c r="S37" s="39">
        <f t="shared" si="4"/>
        <v>37.700000000000003</v>
      </c>
      <c r="T37" s="40">
        <f t="shared" si="0"/>
        <v>100</v>
      </c>
    </row>
    <row r="38" spans="1:20" ht="24" customHeight="1" x14ac:dyDescent="0.25">
      <c r="A38" s="30"/>
      <c r="B38" s="133" t="s">
        <v>31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  <c r="N38" s="45">
        <v>1</v>
      </c>
      <c r="O38" s="45">
        <v>6</v>
      </c>
      <c r="P38" s="46" t="s">
        <v>41</v>
      </c>
      <c r="Q38" s="38"/>
      <c r="R38" s="39">
        <f t="shared" si="4"/>
        <v>37.700000000000003</v>
      </c>
      <c r="S38" s="39">
        <f t="shared" si="4"/>
        <v>37.700000000000003</v>
      </c>
      <c r="T38" s="40">
        <f t="shared" si="0"/>
        <v>100</v>
      </c>
    </row>
    <row r="39" spans="1:20" ht="22.5" customHeight="1" x14ac:dyDescent="0.25">
      <c r="A39" s="30"/>
      <c r="B39" s="123" t="s">
        <v>42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45">
        <v>1</v>
      </c>
      <c r="O39" s="45">
        <v>6</v>
      </c>
      <c r="P39" s="46" t="s">
        <v>43</v>
      </c>
      <c r="Q39" s="38"/>
      <c r="R39" s="39">
        <f t="shared" si="4"/>
        <v>37.700000000000003</v>
      </c>
      <c r="S39" s="39">
        <f>S40</f>
        <v>37.700000000000003</v>
      </c>
      <c r="T39" s="40">
        <f t="shared" si="0"/>
        <v>100</v>
      </c>
    </row>
    <row r="40" spans="1:20" x14ac:dyDescent="0.25">
      <c r="A40" s="30"/>
      <c r="B40" s="123" t="s">
        <v>44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45">
        <v>1</v>
      </c>
      <c r="O40" s="45">
        <v>6</v>
      </c>
      <c r="P40" s="46" t="s">
        <v>43</v>
      </c>
      <c r="Q40" s="38">
        <v>500</v>
      </c>
      <c r="R40" s="39">
        <f t="shared" si="4"/>
        <v>37.700000000000003</v>
      </c>
      <c r="S40" s="39">
        <f t="shared" si="4"/>
        <v>37.700000000000003</v>
      </c>
      <c r="T40" s="40">
        <f t="shared" si="0"/>
        <v>100</v>
      </c>
    </row>
    <row r="41" spans="1:20" x14ac:dyDescent="0.25">
      <c r="A41" s="30"/>
      <c r="B41" s="123" t="s">
        <v>45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45">
        <v>1</v>
      </c>
      <c r="O41" s="45">
        <v>6</v>
      </c>
      <c r="P41" s="46" t="s">
        <v>43</v>
      </c>
      <c r="Q41" s="38">
        <v>540</v>
      </c>
      <c r="R41" s="39">
        <v>37.700000000000003</v>
      </c>
      <c r="S41" s="42">
        <v>37.700000000000003</v>
      </c>
      <c r="T41" s="40">
        <f t="shared" si="0"/>
        <v>100</v>
      </c>
    </row>
    <row r="42" spans="1:20" x14ac:dyDescent="0.25">
      <c r="A42" s="30"/>
      <c r="B42" s="136" t="s">
        <v>46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  <c r="N42" s="78">
        <v>1</v>
      </c>
      <c r="O42" s="78">
        <v>6</v>
      </c>
      <c r="P42" s="79" t="s">
        <v>47</v>
      </c>
      <c r="Q42" s="80"/>
      <c r="R42" s="81">
        <f t="shared" ref="R42:S44" si="5">R43</f>
        <v>27.6</v>
      </c>
      <c r="S42" s="81">
        <f>S43</f>
        <v>27.6</v>
      </c>
      <c r="T42" s="82">
        <f t="shared" si="0"/>
        <v>100</v>
      </c>
    </row>
    <row r="43" spans="1:20" x14ac:dyDescent="0.25">
      <c r="A43" s="30"/>
      <c r="B43" s="123" t="s">
        <v>48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36">
        <v>1</v>
      </c>
      <c r="O43" s="36">
        <v>6</v>
      </c>
      <c r="P43" s="37" t="s">
        <v>49</v>
      </c>
      <c r="Q43" s="38"/>
      <c r="R43" s="39">
        <f t="shared" si="5"/>
        <v>27.6</v>
      </c>
      <c r="S43" s="39">
        <f t="shared" si="5"/>
        <v>27.6</v>
      </c>
      <c r="T43" s="40">
        <f t="shared" si="0"/>
        <v>100</v>
      </c>
    </row>
    <row r="44" spans="1:20" ht="24" customHeight="1" x14ac:dyDescent="0.25">
      <c r="A44" s="30"/>
      <c r="B44" s="123" t="s">
        <v>50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36">
        <v>1</v>
      </c>
      <c r="O44" s="36">
        <v>6</v>
      </c>
      <c r="P44" s="37" t="s">
        <v>51</v>
      </c>
      <c r="Q44" s="38"/>
      <c r="R44" s="39">
        <f t="shared" si="5"/>
        <v>27.6</v>
      </c>
      <c r="S44" s="39">
        <f t="shared" si="5"/>
        <v>27.6</v>
      </c>
      <c r="T44" s="40">
        <f t="shared" si="0"/>
        <v>100</v>
      </c>
    </row>
    <row r="45" spans="1:20" x14ac:dyDescent="0.25">
      <c r="A45" s="30"/>
      <c r="B45" s="123" t="s">
        <v>44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36">
        <v>1</v>
      </c>
      <c r="O45" s="36">
        <v>6</v>
      </c>
      <c r="P45" s="37" t="s">
        <v>51</v>
      </c>
      <c r="Q45" s="38">
        <v>500</v>
      </c>
      <c r="R45" s="39">
        <f>R46</f>
        <v>27.6</v>
      </c>
      <c r="S45" s="39">
        <f>S46</f>
        <v>27.6</v>
      </c>
      <c r="T45" s="40">
        <f t="shared" si="0"/>
        <v>100</v>
      </c>
    </row>
    <row r="46" spans="1:20" x14ac:dyDescent="0.25">
      <c r="A46" s="30"/>
      <c r="B46" s="123" t="s">
        <v>45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36">
        <v>1</v>
      </c>
      <c r="O46" s="36">
        <v>6</v>
      </c>
      <c r="P46" s="37" t="s">
        <v>51</v>
      </c>
      <c r="Q46" s="38">
        <v>540</v>
      </c>
      <c r="R46" s="39">
        <v>27.6</v>
      </c>
      <c r="S46" s="42">
        <v>27.6</v>
      </c>
      <c r="T46" s="40">
        <f t="shared" si="0"/>
        <v>100</v>
      </c>
    </row>
    <row r="47" spans="1:20" x14ac:dyDescent="0.25">
      <c r="A47" s="30"/>
      <c r="B47" s="139" t="s">
        <v>186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83">
        <v>1</v>
      </c>
      <c r="O47" s="83">
        <v>7</v>
      </c>
      <c r="P47" s="84"/>
      <c r="Q47" s="85"/>
      <c r="R47" s="86">
        <f>R48</f>
        <v>1002</v>
      </c>
      <c r="S47" s="102">
        <f>S48</f>
        <v>1002</v>
      </c>
      <c r="T47" s="87">
        <f>S47/R47*100</f>
        <v>100</v>
      </c>
    </row>
    <row r="48" spans="1:20" x14ac:dyDescent="0.25">
      <c r="A48" s="30"/>
      <c r="B48" s="142" t="s">
        <v>46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4"/>
      <c r="N48" s="78">
        <v>1</v>
      </c>
      <c r="O48" s="78">
        <v>7</v>
      </c>
      <c r="P48" s="79" t="s">
        <v>47</v>
      </c>
      <c r="Q48" s="80"/>
      <c r="R48" s="81">
        <f>R49</f>
        <v>1002</v>
      </c>
      <c r="S48" s="103">
        <f>S49</f>
        <v>1002</v>
      </c>
      <c r="T48" s="82">
        <f>S48/R48*100</f>
        <v>100</v>
      </c>
    </row>
    <row r="49" spans="1:20" x14ac:dyDescent="0.25">
      <c r="A49" s="30"/>
      <c r="B49" s="145" t="s">
        <v>53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36">
        <v>1</v>
      </c>
      <c r="O49" s="36">
        <v>7</v>
      </c>
      <c r="P49" s="37" t="s">
        <v>54</v>
      </c>
      <c r="Q49" s="38"/>
      <c r="R49" s="39">
        <f>R50</f>
        <v>1002</v>
      </c>
      <c r="S49" s="47">
        <f t="shared" ref="S49:S50" si="6">S50</f>
        <v>1002</v>
      </c>
      <c r="T49" s="40">
        <f t="shared" ref="T49:T51" si="7">S49/R49*100</f>
        <v>100</v>
      </c>
    </row>
    <row r="50" spans="1:20" x14ac:dyDescent="0.25">
      <c r="A50" s="30"/>
      <c r="B50" s="145" t="s">
        <v>55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36">
        <v>1</v>
      </c>
      <c r="O50" s="36">
        <v>7</v>
      </c>
      <c r="P50" s="46" t="s">
        <v>185</v>
      </c>
      <c r="Q50" s="38"/>
      <c r="R50" s="39">
        <f>R51</f>
        <v>1002</v>
      </c>
      <c r="S50" s="47">
        <f t="shared" si="6"/>
        <v>1002</v>
      </c>
      <c r="T50" s="40">
        <f t="shared" si="7"/>
        <v>100</v>
      </c>
    </row>
    <row r="51" spans="1:20" x14ac:dyDescent="0.25">
      <c r="A51" s="30"/>
      <c r="B51" s="146" t="s">
        <v>36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36">
        <v>1</v>
      </c>
      <c r="O51" s="36">
        <v>7</v>
      </c>
      <c r="P51" s="46" t="s">
        <v>185</v>
      </c>
      <c r="Q51" s="38">
        <v>800</v>
      </c>
      <c r="R51" s="39">
        <f>R52</f>
        <v>1002</v>
      </c>
      <c r="S51" s="47">
        <f>S52</f>
        <v>1002</v>
      </c>
      <c r="T51" s="40">
        <f t="shared" si="7"/>
        <v>100</v>
      </c>
    </row>
    <row r="52" spans="1:20" x14ac:dyDescent="0.25">
      <c r="A52" s="30"/>
      <c r="B52" s="146" t="s">
        <v>57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36">
        <v>1</v>
      </c>
      <c r="O52" s="36">
        <v>7</v>
      </c>
      <c r="P52" s="46" t="s">
        <v>185</v>
      </c>
      <c r="Q52" s="38">
        <v>880</v>
      </c>
      <c r="R52" s="39">
        <v>1002</v>
      </c>
      <c r="S52" s="47">
        <v>1002</v>
      </c>
      <c r="T52" s="40">
        <f>S52/R52*100</f>
        <v>100</v>
      </c>
    </row>
    <row r="53" spans="1:20" x14ac:dyDescent="0.25">
      <c r="A53" s="30"/>
      <c r="B53" s="114" t="s">
        <v>52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83">
        <v>1</v>
      </c>
      <c r="O53" s="83">
        <v>11</v>
      </c>
      <c r="P53" s="84" t="s">
        <v>13</v>
      </c>
      <c r="Q53" s="85" t="s">
        <v>13</v>
      </c>
      <c r="R53" s="86">
        <f>R54</f>
        <v>50</v>
      </c>
      <c r="S53" s="86">
        <f t="shared" ref="R53:S57" si="8">S54</f>
        <v>0</v>
      </c>
      <c r="T53" s="87">
        <f t="shared" si="0"/>
        <v>0</v>
      </c>
    </row>
    <row r="54" spans="1:20" x14ac:dyDescent="0.25">
      <c r="A54" s="30"/>
      <c r="B54" s="117" t="s">
        <v>46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9"/>
      <c r="N54" s="78">
        <v>1</v>
      </c>
      <c r="O54" s="78">
        <v>11</v>
      </c>
      <c r="P54" s="79" t="s">
        <v>47</v>
      </c>
      <c r="Q54" s="80" t="s">
        <v>13</v>
      </c>
      <c r="R54" s="81">
        <f t="shared" si="8"/>
        <v>50</v>
      </c>
      <c r="S54" s="81">
        <f>S55</f>
        <v>0</v>
      </c>
      <c r="T54" s="82">
        <f t="shared" si="0"/>
        <v>0</v>
      </c>
    </row>
    <row r="55" spans="1:20" x14ac:dyDescent="0.25">
      <c r="A55" s="30"/>
      <c r="B55" s="120" t="s">
        <v>53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2"/>
      <c r="N55" s="36">
        <v>1</v>
      </c>
      <c r="O55" s="36">
        <v>11</v>
      </c>
      <c r="P55" s="37" t="s">
        <v>54</v>
      </c>
      <c r="Q55" s="38" t="s">
        <v>13</v>
      </c>
      <c r="R55" s="39">
        <f>R56</f>
        <v>50</v>
      </c>
      <c r="S55" s="39">
        <f>S56</f>
        <v>0</v>
      </c>
      <c r="T55" s="40">
        <f t="shared" si="0"/>
        <v>0</v>
      </c>
    </row>
    <row r="56" spans="1:20" x14ac:dyDescent="0.25">
      <c r="A56" s="30"/>
      <c r="B56" s="120" t="s">
        <v>55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2"/>
      <c r="N56" s="36">
        <v>1</v>
      </c>
      <c r="O56" s="36">
        <v>11</v>
      </c>
      <c r="P56" s="37" t="s">
        <v>56</v>
      </c>
      <c r="Q56" s="38" t="s">
        <v>13</v>
      </c>
      <c r="R56" s="39">
        <f t="shared" si="8"/>
        <v>50</v>
      </c>
      <c r="S56" s="39">
        <f t="shared" si="8"/>
        <v>0</v>
      </c>
      <c r="T56" s="40">
        <f t="shared" si="0"/>
        <v>0</v>
      </c>
    </row>
    <row r="57" spans="1:20" x14ac:dyDescent="0.25">
      <c r="A57" s="30"/>
      <c r="B57" s="123" t="s">
        <v>36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  <c r="N57" s="36">
        <v>1</v>
      </c>
      <c r="O57" s="36">
        <v>11</v>
      </c>
      <c r="P57" s="37" t="s">
        <v>56</v>
      </c>
      <c r="Q57" s="38" t="s">
        <v>37</v>
      </c>
      <c r="R57" s="39">
        <f t="shared" si="8"/>
        <v>50</v>
      </c>
      <c r="S57" s="39">
        <f t="shared" si="8"/>
        <v>0</v>
      </c>
      <c r="T57" s="40">
        <f t="shared" si="0"/>
        <v>0</v>
      </c>
    </row>
    <row r="58" spans="1:20" x14ac:dyDescent="0.25">
      <c r="A58" s="30"/>
      <c r="B58" s="123" t="s">
        <v>57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36">
        <v>1</v>
      </c>
      <c r="O58" s="36">
        <v>11</v>
      </c>
      <c r="P58" s="37" t="s">
        <v>56</v>
      </c>
      <c r="Q58" s="38" t="s">
        <v>58</v>
      </c>
      <c r="R58" s="39">
        <v>50</v>
      </c>
      <c r="S58" s="42">
        <v>0</v>
      </c>
      <c r="T58" s="40">
        <f t="shared" si="0"/>
        <v>0</v>
      </c>
    </row>
    <row r="59" spans="1:20" x14ac:dyDescent="0.25">
      <c r="A59" s="30"/>
      <c r="B59" s="114" t="s">
        <v>59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6"/>
      <c r="N59" s="83">
        <v>1</v>
      </c>
      <c r="O59" s="83">
        <v>13</v>
      </c>
      <c r="P59" s="84" t="s">
        <v>13</v>
      </c>
      <c r="Q59" s="85" t="s">
        <v>13</v>
      </c>
      <c r="R59" s="86">
        <f>R77+R90+R60+R66</f>
        <v>23003</v>
      </c>
      <c r="S59" s="86">
        <f>S60+S66+S77+S90</f>
        <v>18305.400000000001</v>
      </c>
      <c r="T59" s="87">
        <f t="shared" si="0"/>
        <v>79.578315871842804</v>
      </c>
    </row>
    <row r="60" spans="1:20" ht="26.25" customHeight="1" x14ac:dyDescent="0.25">
      <c r="A60" s="30"/>
      <c r="B60" s="148" t="s">
        <v>170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88">
        <v>1</v>
      </c>
      <c r="O60" s="88">
        <v>13</v>
      </c>
      <c r="P60" s="89" t="s">
        <v>60</v>
      </c>
      <c r="Q60" s="80"/>
      <c r="R60" s="81">
        <f>R61</f>
        <v>3</v>
      </c>
      <c r="S60" s="81">
        <f>S61</f>
        <v>3</v>
      </c>
      <c r="T60" s="82">
        <f t="shared" si="0"/>
        <v>100</v>
      </c>
    </row>
    <row r="61" spans="1:20" ht="25.5" customHeight="1" x14ac:dyDescent="0.25">
      <c r="A61" s="30"/>
      <c r="B61" s="147" t="s">
        <v>61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45">
        <v>1</v>
      </c>
      <c r="O61" s="45">
        <v>13</v>
      </c>
      <c r="P61" s="46" t="s">
        <v>62</v>
      </c>
      <c r="Q61" s="38"/>
      <c r="R61" s="39">
        <f t="shared" ref="R61:S64" si="9">R62</f>
        <v>3</v>
      </c>
      <c r="S61" s="39">
        <f t="shared" si="9"/>
        <v>3</v>
      </c>
      <c r="T61" s="40">
        <f t="shared" si="0"/>
        <v>100</v>
      </c>
    </row>
    <row r="62" spans="1:20" x14ac:dyDescent="0.25">
      <c r="A62" s="30"/>
      <c r="B62" s="147" t="s">
        <v>63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45">
        <v>1</v>
      </c>
      <c r="O62" s="45">
        <v>13</v>
      </c>
      <c r="P62" s="46" t="s">
        <v>64</v>
      </c>
      <c r="Q62" s="38"/>
      <c r="R62" s="39">
        <f t="shared" si="9"/>
        <v>3</v>
      </c>
      <c r="S62" s="39">
        <f t="shared" si="9"/>
        <v>3</v>
      </c>
      <c r="T62" s="40">
        <f t="shared" si="0"/>
        <v>100</v>
      </c>
    </row>
    <row r="63" spans="1:20" x14ac:dyDescent="0.25">
      <c r="A63" s="30"/>
      <c r="B63" s="147" t="s">
        <v>65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45">
        <v>1</v>
      </c>
      <c r="O63" s="45">
        <v>13</v>
      </c>
      <c r="P63" s="46" t="s">
        <v>66</v>
      </c>
      <c r="Q63" s="38"/>
      <c r="R63" s="39">
        <f t="shared" si="9"/>
        <v>3</v>
      </c>
      <c r="S63" s="39">
        <f t="shared" si="9"/>
        <v>3</v>
      </c>
      <c r="T63" s="40">
        <f t="shared" si="0"/>
        <v>100</v>
      </c>
    </row>
    <row r="64" spans="1:20" x14ac:dyDescent="0.25">
      <c r="A64" s="30"/>
      <c r="B64" s="147" t="s">
        <v>29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45">
        <v>1</v>
      </c>
      <c r="O64" s="45">
        <v>13</v>
      </c>
      <c r="P64" s="46" t="s">
        <v>66</v>
      </c>
      <c r="Q64" s="38">
        <v>200</v>
      </c>
      <c r="R64" s="39">
        <f t="shared" si="9"/>
        <v>3</v>
      </c>
      <c r="S64" s="39">
        <f t="shared" si="9"/>
        <v>3</v>
      </c>
      <c r="T64" s="40">
        <f t="shared" si="0"/>
        <v>100</v>
      </c>
    </row>
    <row r="65" spans="1:20" x14ac:dyDescent="0.25">
      <c r="A65" s="30"/>
      <c r="B65" s="147" t="s">
        <v>67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45">
        <v>1</v>
      </c>
      <c r="O65" s="45">
        <v>13</v>
      </c>
      <c r="P65" s="46" t="s">
        <v>66</v>
      </c>
      <c r="Q65" s="38">
        <v>240</v>
      </c>
      <c r="R65" s="39">
        <v>3</v>
      </c>
      <c r="S65" s="42">
        <v>3</v>
      </c>
      <c r="T65" s="40">
        <f t="shared" si="0"/>
        <v>100</v>
      </c>
    </row>
    <row r="66" spans="1:20" ht="23.25" customHeight="1" x14ac:dyDescent="0.25">
      <c r="A66" s="30"/>
      <c r="B66" s="136" t="s">
        <v>171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88">
        <v>1</v>
      </c>
      <c r="O66" s="88">
        <v>13</v>
      </c>
      <c r="P66" s="79" t="s">
        <v>179</v>
      </c>
      <c r="Q66" s="80"/>
      <c r="R66" s="81">
        <f>R67+R72</f>
        <v>123.6</v>
      </c>
      <c r="S66" s="81">
        <f>S67+S72</f>
        <v>123.6</v>
      </c>
      <c r="T66" s="82">
        <f t="shared" si="0"/>
        <v>100</v>
      </c>
    </row>
    <row r="67" spans="1:20" ht="23.25" customHeight="1" x14ac:dyDescent="0.25">
      <c r="A67" s="30"/>
      <c r="B67" s="123" t="s">
        <v>69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0"/>
      <c r="N67" s="45">
        <v>1</v>
      </c>
      <c r="O67" s="45">
        <v>13</v>
      </c>
      <c r="P67" s="37" t="s">
        <v>180</v>
      </c>
      <c r="Q67" s="38"/>
      <c r="R67" s="39">
        <f>R70</f>
        <v>97.6</v>
      </c>
      <c r="S67" s="39">
        <f>S70</f>
        <v>97.6</v>
      </c>
      <c r="T67" s="40">
        <f t="shared" si="0"/>
        <v>100</v>
      </c>
    </row>
    <row r="68" spans="1:20" ht="12.75" customHeight="1" x14ac:dyDescent="0.25">
      <c r="A68" s="30"/>
      <c r="B68" s="123" t="s">
        <v>70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0"/>
      <c r="N68" s="45">
        <v>1</v>
      </c>
      <c r="O68" s="45">
        <v>13</v>
      </c>
      <c r="P68" s="37" t="s">
        <v>181</v>
      </c>
      <c r="Q68" s="38"/>
      <c r="R68" s="39">
        <f>R69</f>
        <v>97.6</v>
      </c>
      <c r="S68" s="39">
        <f>S69</f>
        <v>97.6</v>
      </c>
      <c r="T68" s="40">
        <f>S68/R68*100</f>
        <v>100</v>
      </c>
    </row>
    <row r="69" spans="1:20" ht="12.75" customHeight="1" x14ac:dyDescent="0.25">
      <c r="A69" s="30"/>
      <c r="B69" s="123" t="s">
        <v>182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0"/>
      <c r="N69" s="45">
        <v>1</v>
      </c>
      <c r="O69" s="45">
        <v>13</v>
      </c>
      <c r="P69" s="37" t="s">
        <v>68</v>
      </c>
      <c r="Q69" s="38"/>
      <c r="R69" s="39">
        <f>R70</f>
        <v>97.6</v>
      </c>
      <c r="S69" s="39">
        <f>S70</f>
        <v>97.6</v>
      </c>
      <c r="T69" s="40">
        <f>S69/R69*100</f>
        <v>100</v>
      </c>
    </row>
    <row r="70" spans="1:20" x14ac:dyDescent="0.25">
      <c r="A70" s="30"/>
      <c r="B70" s="123" t="s">
        <v>29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0"/>
      <c r="N70" s="45">
        <v>1</v>
      </c>
      <c r="O70" s="45">
        <v>13</v>
      </c>
      <c r="P70" s="37" t="s">
        <v>68</v>
      </c>
      <c r="Q70" s="38">
        <v>200</v>
      </c>
      <c r="R70" s="39">
        <f t="shared" ref="R70:S70" si="10">R71</f>
        <v>97.6</v>
      </c>
      <c r="S70" s="39">
        <f t="shared" si="10"/>
        <v>97.6</v>
      </c>
      <c r="T70" s="40">
        <f t="shared" si="0"/>
        <v>100</v>
      </c>
    </row>
    <row r="71" spans="1:20" x14ac:dyDescent="0.25">
      <c r="A71" s="30"/>
      <c r="B71" s="123" t="s">
        <v>67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0"/>
      <c r="N71" s="45">
        <v>1</v>
      </c>
      <c r="O71" s="45">
        <v>13</v>
      </c>
      <c r="P71" s="37" t="s">
        <v>68</v>
      </c>
      <c r="Q71" s="38">
        <v>240</v>
      </c>
      <c r="R71" s="39">
        <v>97.6</v>
      </c>
      <c r="S71" s="47">
        <v>97.6</v>
      </c>
      <c r="T71" s="40">
        <f t="shared" si="0"/>
        <v>100</v>
      </c>
    </row>
    <row r="72" spans="1:20" x14ac:dyDescent="0.25">
      <c r="A72" s="30"/>
      <c r="B72" s="156" t="s">
        <v>190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8"/>
      <c r="N72" s="45">
        <v>1</v>
      </c>
      <c r="O72" s="45">
        <v>13</v>
      </c>
      <c r="P72" s="37" t="s">
        <v>187</v>
      </c>
      <c r="Q72" s="38"/>
      <c r="R72" s="39">
        <f t="shared" ref="R72:S75" si="11">R73</f>
        <v>26</v>
      </c>
      <c r="S72" s="47">
        <f t="shared" si="11"/>
        <v>26</v>
      </c>
      <c r="T72" s="40">
        <f t="shared" si="0"/>
        <v>100</v>
      </c>
    </row>
    <row r="73" spans="1:20" x14ac:dyDescent="0.25">
      <c r="A73" s="30"/>
      <c r="B73" s="156" t="s">
        <v>191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8"/>
      <c r="N73" s="45">
        <v>1</v>
      </c>
      <c r="O73" s="45">
        <v>13</v>
      </c>
      <c r="P73" s="37" t="s">
        <v>188</v>
      </c>
      <c r="Q73" s="38"/>
      <c r="R73" s="39">
        <f t="shared" si="11"/>
        <v>26</v>
      </c>
      <c r="S73" s="47">
        <f t="shared" si="11"/>
        <v>26</v>
      </c>
      <c r="T73" s="40">
        <f t="shared" si="0"/>
        <v>100</v>
      </c>
    </row>
    <row r="74" spans="1:20" x14ac:dyDescent="0.25">
      <c r="A74" s="30"/>
      <c r="B74" s="156" t="s">
        <v>192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8"/>
      <c r="N74" s="45">
        <v>1</v>
      </c>
      <c r="O74" s="45">
        <v>13</v>
      </c>
      <c r="P74" s="37" t="s">
        <v>189</v>
      </c>
      <c r="Q74" s="38"/>
      <c r="R74" s="39">
        <f t="shared" si="11"/>
        <v>26</v>
      </c>
      <c r="S74" s="47">
        <f t="shared" si="11"/>
        <v>26</v>
      </c>
      <c r="T74" s="40">
        <f t="shared" si="0"/>
        <v>100</v>
      </c>
    </row>
    <row r="75" spans="1:20" x14ac:dyDescent="0.25">
      <c r="A75" s="30"/>
      <c r="B75" s="156" t="s">
        <v>29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8"/>
      <c r="N75" s="45">
        <v>1</v>
      </c>
      <c r="O75" s="45">
        <v>13</v>
      </c>
      <c r="P75" s="37" t="s">
        <v>189</v>
      </c>
      <c r="Q75" s="38">
        <v>200</v>
      </c>
      <c r="R75" s="39">
        <f t="shared" si="11"/>
        <v>26</v>
      </c>
      <c r="S75" s="47">
        <f t="shared" si="11"/>
        <v>26</v>
      </c>
      <c r="T75" s="40">
        <f t="shared" si="0"/>
        <v>100</v>
      </c>
    </row>
    <row r="76" spans="1:20" x14ac:dyDescent="0.25">
      <c r="A76" s="30"/>
      <c r="B76" s="156" t="s">
        <v>67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8"/>
      <c r="N76" s="45">
        <v>1</v>
      </c>
      <c r="O76" s="45">
        <v>13</v>
      </c>
      <c r="P76" s="37" t="s">
        <v>189</v>
      </c>
      <c r="Q76" s="38">
        <v>240</v>
      </c>
      <c r="R76" s="39">
        <v>26</v>
      </c>
      <c r="S76" s="47">
        <v>26</v>
      </c>
      <c r="T76" s="40">
        <f t="shared" si="0"/>
        <v>100</v>
      </c>
    </row>
    <row r="77" spans="1:20" x14ac:dyDescent="0.25">
      <c r="A77" s="30"/>
      <c r="B77" s="153" t="s">
        <v>172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5"/>
      <c r="N77" s="78">
        <v>1</v>
      </c>
      <c r="O77" s="78">
        <v>13</v>
      </c>
      <c r="P77" s="79" t="s">
        <v>71</v>
      </c>
      <c r="Q77" s="80"/>
      <c r="R77" s="81">
        <f>R82+R78+R86</f>
        <v>8705.5999999999985</v>
      </c>
      <c r="S77" s="81">
        <f>S82+S78+S86</f>
        <v>4642.7</v>
      </c>
      <c r="T77" s="82">
        <f t="shared" si="0"/>
        <v>53.330040433743811</v>
      </c>
    </row>
    <row r="78" spans="1:20" x14ac:dyDescent="0.25">
      <c r="A78" s="30"/>
      <c r="B78" s="150" t="s">
        <v>72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2"/>
      <c r="N78" s="36">
        <v>1</v>
      </c>
      <c r="O78" s="36">
        <v>13</v>
      </c>
      <c r="P78" s="37" t="s">
        <v>73</v>
      </c>
      <c r="Q78" s="38"/>
      <c r="R78" s="39">
        <f>R79</f>
        <v>5703.4</v>
      </c>
      <c r="S78" s="39">
        <f>S79</f>
        <v>4377.8</v>
      </c>
      <c r="T78" s="40">
        <f t="shared" si="0"/>
        <v>76.757723463197408</v>
      </c>
    </row>
    <row r="79" spans="1:20" x14ac:dyDescent="0.25">
      <c r="A79" s="30"/>
      <c r="B79" s="150" t="s">
        <v>65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36">
        <v>1</v>
      </c>
      <c r="O79" s="36">
        <v>13</v>
      </c>
      <c r="P79" s="37" t="s">
        <v>74</v>
      </c>
      <c r="Q79" s="38"/>
      <c r="R79" s="39">
        <f>R81</f>
        <v>5703.4</v>
      </c>
      <c r="S79" s="39">
        <f>S81</f>
        <v>4377.8</v>
      </c>
      <c r="T79" s="40">
        <f t="shared" si="0"/>
        <v>76.757723463197408</v>
      </c>
    </row>
    <row r="80" spans="1:20" x14ac:dyDescent="0.25">
      <c r="A80" s="30"/>
      <c r="B80" s="150" t="s">
        <v>29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2"/>
      <c r="N80" s="36">
        <v>1</v>
      </c>
      <c r="O80" s="36">
        <v>13</v>
      </c>
      <c r="P80" s="37" t="s">
        <v>74</v>
      </c>
      <c r="Q80" s="38">
        <v>200</v>
      </c>
      <c r="R80" s="39">
        <f>R81</f>
        <v>5703.4</v>
      </c>
      <c r="S80" s="39">
        <f>S81</f>
        <v>4377.8</v>
      </c>
      <c r="T80" s="40">
        <f t="shared" si="0"/>
        <v>76.757723463197408</v>
      </c>
    </row>
    <row r="81" spans="1:20" x14ac:dyDescent="0.25">
      <c r="A81" s="30"/>
      <c r="B81" s="150" t="s">
        <v>67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2"/>
      <c r="N81" s="36">
        <v>1</v>
      </c>
      <c r="O81" s="36">
        <v>13</v>
      </c>
      <c r="P81" s="37" t="s">
        <v>74</v>
      </c>
      <c r="Q81" s="38">
        <v>240</v>
      </c>
      <c r="R81" s="39">
        <v>5703.4</v>
      </c>
      <c r="S81" s="43">
        <v>4377.8</v>
      </c>
      <c r="T81" s="40">
        <f t="shared" si="0"/>
        <v>76.757723463197408</v>
      </c>
    </row>
    <row r="82" spans="1:20" x14ac:dyDescent="0.25">
      <c r="A82" s="30"/>
      <c r="B82" s="150" t="s">
        <v>75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2"/>
      <c r="N82" s="36">
        <v>1</v>
      </c>
      <c r="O82" s="36">
        <v>13</v>
      </c>
      <c r="P82" s="37" t="s">
        <v>76</v>
      </c>
      <c r="Q82" s="38"/>
      <c r="R82" s="39">
        <f t="shared" ref="R82:S84" si="12">R83</f>
        <v>264.89999999999998</v>
      </c>
      <c r="S82" s="39">
        <f t="shared" si="12"/>
        <v>264.89999999999998</v>
      </c>
      <c r="T82" s="40">
        <f t="shared" si="0"/>
        <v>100</v>
      </c>
    </row>
    <row r="83" spans="1:20" x14ac:dyDescent="0.25">
      <c r="A83" s="30"/>
      <c r="B83" s="150" t="s">
        <v>65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2"/>
      <c r="N83" s="36">
        <v>1</v>
      </c>
      <c r="O83" s="36">
        <v>13</v>
      </c>
      <c r="P83" s="37" t="s">
        <v>77</v>
      </c>
      <c r="Q83" s="38"/>
      <c r="R83" s="39">
        <f t="shared" si="12"/>
        <v>264.89999999999998</v>
      </c>
      <c r="S83" s="39">
        <f t="shared" si="12"/>
        <v>264.89999999999998</v>
      </c>
      <c r="T83" s="40">
        <f t="shared" si="0"/>
        <v>100</v>
      </c>
    </row>
    <row r="84" spans="1:20" x14ac:dyDescent="0.25">
      <c r="A84" s="30"/>
      <c r="B84" s="150" t="s">
        <v>29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2"/>
      <c r="N84" s="36">
        <v>1</v>
      </c>
      <c r="O84" s="36">
        <v>13</v>
      </c>
      <c r="P84" s="37" t="s">
        <v>77</v>
      </c>
      <c r="Q84" s="38">
        <v>200</v>
      </c>
      <c r="R84" s="39">
        <f t="shared" si="12"/>
        <v>264.89999999999998</v>
      </c>
      <c r="S84" s="39">
        <f t="shared" si="12"/>
        <v>264.89999999999998</v>
      </c>
      <c r="T84" s="40">
        <f t="shared" ref="T84:T145" si="13">S84/R84*100</f>
        <v>100</v>
      </c>
    </row>
    <row r="85" spans="1:20" x14ac:dyDescent="0.25">
      <c r="A85" s="30"/>
      <c r="B85" s="150" t="s">
        <v>67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2"/>
      <c r="N85" s="36">
        <v>1</v>
      </c>
      <c r="O85" s="36">
        <v>13</v>
      </c>
      <c r="P85" s="37" t="s">
        <v>77</v>
      </c>
      <c r="Q85" s="38">
        <v>240</v>
      </c>
      <c r="R85" s="39">
        <v>264.89999999999998</v>
      </c>
      <c r="S85" s="42">
        <v>264.89999999999998</v>
      </c>
      <c r="T85" s="40">
        <f t="shared" si="13"/>
        <v>100</v>
      </c>
    </row>
    <row r="86" spans="1:20" x14ac:dyDescent="0.25">
      <c r="A86" s="30"/>
      <c r="B86" s="150" t="s">
        <v>78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2"/>
      <c r="N86" s="36">
        <v>1</v>
      </c>
      <c r="O86" s="36">
        <v>13</v>
      </c>
      <c r="P86" s="37" t="s">
        <v>79</v>
      </c>
      <c r="Q86" s="38"/>
      <c r="R86" s="48">
        <f t="shared" ref="R86:S88" si="14">R87</f>
        <v>2737.3</v>
      </c>
      <c r="S86" s="48">
        <f t="shared" si="14"/>
        <v>0</v>
      </c>
      <c r="T86" s="40">
        <f t="shared" si="13"/>
        <v>0</v>
      </c>
    </row>
    <row r="87" spans="1:20" x14ac:dyDescent="0.25">
      <c r="A87" s="30"/>
      <c r="B87" s="150" t="s">
        <v>80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2"/>
      <c r="N87" s="36">
        <v>1</v>
      </c>
      <c r="O87" s="36">
        <v>13</v>
      </c>
      <c r="P87" s="37" t="s">
        <v>79</v>
      </c>
      <c r="Q87" s="38"/>
      <c r="R87" s="48">
        <f t="shared" si="14"/>
        <v>2737.3</v>
      </c>
      <c r="S87" s="48">
        <f t="shared" si="14"/>
        <v>0</v>
      </c>
      <c r="T87" s="40">
        <f t="shared" si="13"/>
        <v>0</v>
      </c>
    </row>
    <row r="88" spans="1:20" x14ac:dyDescent="0.25">
      <c r="A88" s="30"/>
      <c r="B88" s="150" t="s">
        <v>81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2"/>
      <c r="N88" s="36">
        <v>1</v>
      </c>
      <c r="O88" s="36">
        <v>13</v>
      </c>
      <c r="P88" s="37" t="s">
        <v>79</v>
      </c>
      <c r="Q88" s="38">
        <v>400</v>
      </c>
      <c r="R88" s="48">
        <f>R89</f>
        <v>2737.3</v>
      </c>
      <c r="S88" s="48">
        <f t="shared" si="14"/>
        <v>0</v>
      </c>
      <c r="T88" s="40">
        <f t="shared" si="13"/>
        <v>0</v>
      </c>
    </row>
    <row r="89" spans="1:20" x14ac:dyDescent="0.25">
      <c r="A89" s="30"/>
      <c r="B89" s="150" t="s">
        <v>82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2"/>
      <c r="N89" s="36">
        <v>1</v>
      </c>
      <c r="O89" s="36">
        <v>13</v>
      </c>
      <c r="P89" s="37" t="s">
        <v>79</v>
      </c>
      <c r="Q89" s="38">
        <v>410</v>
      </c>
      <c r="R89" s="48">
        <v>2737.3</v>
      </c>
      <c r="S89" s="48">
        <v>0</v>
      </c>
      <c r="T89" s="40">
        <f t="shared" si="13"/>
        <v>0</v>
      </c>
    </row>
    <row r="90" spans="1:20" x14ac:dyDescent="0.25">
      <c r="A90" s="30"/>
      <c r="B90" s="117" t="s">
        <v>169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9"/>
      <c r="N90" s="78">
        <v>1</v>
      </c>
      <c r="O90" s="78">
        <v>13</v>
      </c>
      <c r="P90" s="79" t="s">
        <v>15</v>
      </c>
      <c r="Q90" s="80" t="s">
        <v>13</v>
      </c>
      <c r="R90" s="81">
        <f>R91</f>
        <v>14170.800000000001</v>
      </c>
      <c r="S90" s="81">
        <f>S91</f>
        <v>13536.1</v>
      </c>
      <c r="T90" s="82">
        <f t="shared" si="13"/>
        <v>95.521071499139069</v>
      </c>
    </row>
    <row r="91" spans="1:20" x14ac:dyDescent="0.25">
      <c r="A91" s="30"/>
      <c r="B91" s="120" t="s">
        <v>83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2"/>
      <c r="N91" s="36">
        <v>1</v>
      </c>
      <c r="O91" s="36">
        <v>13</v>
      </c>
      <c r="P91" s="37" t="s">
        <v>17</v>
      </c>
      <c r="Q91" s="38" t="s">
        <v>13</v>
      </c>
      <c r="R91" s="39">
        <f>R92</f>
        <v>14170.800000000001</v>
      </c>
      <c r="S91" s="39">
        <f>S92</f>
        <v>13536.1</v>
      </c>
      <c r="T91" s="40">
        <f t="shared" si="13"/>
        <v>95.521071499139069</v>
      </c>
    </row>
    <row r="92" spans="1:20" ht="22.5" customHeight="1" x14ac:dyDescent="0.25">
      <c r="A92" s="30"/>
      <c r="B92" s="120" t="s">
        <v>84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2"/>
      <c r="N92" s="36">
        <v>1</v>
      </c>
      <c r="O92" s="36">
        <v>13</v>
      </c>
      <c r="P92" s="37" t="s">
        <v>19</v>
      </c>
      <c r="Q92" s="38" t="s">
        <v>13</v>
      </c>
      <c r="R92" s="39">
        <f>R93+R98</f>
        <v>14170.800000000001</v>
      </c>
      <c r="S92" s="39">
        <f>S93+S98</f>
        <v>13536.1</v>
      </c>
      <c r="T92" s="40">
        <f t="shared" si="13"/>
        <v>95.521071499139069</v>
      </c>
    </row>
    <row r="93" spans="1:20" x14ac:dyDescent="0.25">
      <c r="A93" s="30"/>
      <c r="B93" s="123" t="s">
        <v>85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0"/>
      <c r="N93" s="36">
        <v>1</v>
      </c>
      <c r="O93" s="36">
        <v>13</v>
      </c>
      <c r="P93" s="37" t="s">
        <v>86</v>
      </c>
      <c r="Q93" s="38"/>
      <c r="R93" s="39">
        <f>R94+R96</f>
        <v>14067.7</v>
      </c>
      <c r="S93" s="39">
        <f>S94+S96</f>
        <v>13433</v>
      </c>
      <c r="T93" s="40">
        <f t="shared" si="13"/>
        <v>95.488246124099888</v>
      </c>
    </row>
    <row r="94" spans="1:20" ht="21.75" customHeight="1" x14ac:dyDescent="0.25">
      <c r="A94" s="30"/>
      <c r="B94" s="123" t="s">
        <v>22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0"/>
      <c r="N94" s="36">
        <v>1</v>
      </c>
      <c r="O94" s="36">
        <v>13</v>
      </c>
      <c r="P94" s="37" t="s">
        <v>86</v>
      </c>
      <c r="Q94" s="38" t="s">
        <v>34</v>
      </c>
      <c r="R94" s="39">
        <f>R95</f>
        <v>10009</v>
      </c>
      <c r="S94" s="39">
        <f>S95</f>
        <v>9941.5</v>
      </c>
      <c r="T94" s="40">
        <f t="shared" si="13"/>
        <v>99.325606953741627</v>
      </c>
    </row>
    <row r="95" spans="1:20" x14ac:dyDescent="0.25">
      <c r="A95" s="30"/>
      <c r="B95" s="123" t="s">
        <v>87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0"/>
      <c r="N95" s="36">
        <v>1</v>
      </c>
      <c r="O95" s="36">
        <v>13</v>
      </c>
      <c r="P95" s="37" t="s">
        <v>86</v>
      </c>
      <c r="Q95" s="38" t="s">
        <v>88</v>
      </c>
      <c r="R95" s="49">
        <v>10009</v>
      </c>
      <c r="S95" s="50">
        <v>9941.5</v>
      </c>
      <c r="T95" s="40">
        <f t="shared" si="13"/>
        <v>99.325606953741627</v>
      </c>
    </row>
    <row r="96" spans="1:20" x14ac:dyDescent="0.25">
      <c r="A96" s="30"/>
      <c r="B96" s="123" t="s">
        <v>29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0"/>
      <c r="N96" s="36">
        <v>1</v>
      </c>
      <c r="O96" s="36">
        <v>13</v>
      </c>
      <c r="P96" s="37" t="s">
        <v>86</v>
      </c>
      <c r="Q96" s="38" t="s">
        <v>89</v>
      </c>
      <c r="R96" s="39">
        <f>R97</f>
        <v>4058.7</v>
      </c>
      <c r="S96" s="39">
        <f>S97</f>
        <v>3491.5</v>
      </c>
      <c r="T96" s="40">
        <f t="shared" si="13"/>
        <v>86.025081922783158</v>
      </c>
    </row>
    <row r="97" spans="1:20" x14ac:dyDescent="0.25">
      <c r="A97" s="30"/>
      <c r="B97" s="123" t="s">
        <v>67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0"/>
      <c r="N97" s="36">
        <v>1</v>
      </c>
      <c r="O97" s="36">
        <v>13</v>
      </c>
      <c r="P97" s="37" t="s">
        <v>86</v>
      </c>
      <c r="Q97" s="38" t="s">
        <v>90</v>
      </c>
      <c r="R97" s="39">
        <v>4058.7</v>
      </c>
      <c r="S97" s="51">
        <v>3491.5</v>
      </c>
      <c r="T97" s="40">
        <f t="shared" si="13"/>
        <v>86.025081922783158</v>
      </c>
    </row>
    <row r="98" spans="1:20" x14ac:dyDescent="0.25">
      <c r="A98" s="30"/>
      <c r="B98" s="123" t="s">
        <v>27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0"/>
      <c r="N98" s="36">
        <v>1</v>
      </c>
      <c r="O98" s="36">
        <v>13</v>
      </c>
      <c r="P98" s="37" t="s">
        <v>91</v>
      </c>
      <c r="Q98" s="38"/>
      <c r="R98" s="39">
        <f>R99</f>
        <v>103.1</v>
      </c>
      <c r="S98" s="39">
        <f>S99</f>
        <v>103.1</v>
      </c>
      <c r="T98" s="40">
        <f t="shared" si="13"/>
        <v>100</v>
      </c>
    </row>
    <row r="99" spans="1:20" x14ac:dyDescent="0.25">
      <c r="A99" s="30"/>
      <c r="B99" s="123" t="s">
        <v>29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0"/>
      <c r="N99" s="36">
        <v>1</v>
      </c>
      <c r="O99" s="36">
        <v>13</v>
      </c>
      <c r="P99" s="37" t="s">
        <v>91</v>
      </c>
      <c r="Q99" s="38">
        <v>200</v>
      </c>
      <c r="R99" s="39">
        <f>R100</f>
        <v>103.1</v>
      </c>
      <c r="S99" s="39">
        <f>S100</f>
        <v>103.1</v>
      </c>
      <c r="T99" s="40">
        <f t="shared" si="13"/>
        <v>100</v>
      </c>
    </row>
    <row r="100" spans="1:20" x14ac:dyDescent="0.25">
      <c r="A100" s="30"/>
      <c r="B100" s="123" t="s">
        <v>67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  <c r="N100" s="36">
        <v>1</v>
      </c>
      <c r="O100" s="36">
        <v>13</v>
      </c>
      <c r="P100" s="37" t="s">
        <v>91</v>
      </c>
      <c r="Q100" s="38">
        <v>240</v>
      </c>
      <c r="R100" s="39">
        <v>103.1</v>
      </c>
      <c r="S100" s="43">
        <v>103.1</v>
      </c>
      <c r="T100" s="40">
        <f t="shared" si="13"/>
        <v>100</v>
      </c>
    </row>
    <row r="101" spans="1:20" x14ac:dyDescent="0.25">
      <c r="A101" s="30"/>
      <c r="B101" s="159" t="s">
        <v>92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1"/>
      <c r="N101" s="52">
        <v>2</v>
      </c>
      <c r="O101" s="52">
        <v>0</v>
      </c>
      <c r="P101" s="53" t="s">
        <v>13</v>
      </c>
      <c r="Q101" s="54" t="s">
        <v>13</v>
      </c>
      <c r="R101" s="55">
        <f t="shared" ref="R101:S103" si="15">R102</f>
        <v>594.70000000000005</v>
      </c>
      <c r="S101" s="55">
        <f t="shared" si="15"/>
        <v>594.70000000000005</v>
      </c>
      <c r="T101" s="35">
        <f t="shared" si="13"/>
        <v>100</v>
      </c>
    </row>
    <row r="102" spans="1:20" x14ac:dyDescent="0.25">
      <c r="A102" s="30"/>
      <c r="B102" s="114" t="s">
        <v>93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6"/>
      <c r="N102" s="83">
        <v>2</v>
      </c>
      <c r="O102" s="83">
        <v>3</v>
      </c>
      <c r="P102" s="84" t="s">
        <v>13</v>
      </c>
      <c r="Q102" s="85" t="s">
        <v>13</v>
      </c>
      <c r="R102" s="86">
        <f t="shared" si="15"/>
        <v>594.70000000000005</v>
      </c>
      <c r="S102" s="86">
        <f t="shared" si="15"/>
        <v>594.70000000000005</v>
      </c>
      <c r="T102" s="87">
        <f t="shared" si="13"/>
        <v>100</v>
      </c>
    </row>
    <row r="103" spans="1:20" x14ac:dyDescent="0.25">
      <c r="A103" s="30"/>
      <c r="B103" s="117" t="s">
        <v>46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9"/>
      <c r="N103" s="78">
        <v>2</v>
      </c>
      <c r="O103" s="78">
        <v>3</v>
      </c>
      <c r="P103" s="79">
        <v>5000000000</v>
      </c>
      <c r="Q103" s="80" t="s">
        <v>13</v>
      </c>
      <c r="R103" s="81">
        <f t="shared" si="15"/>
        <v>594.70000000000005</v>
      </c>
      <c r="S103" s="81">
        <f t="shared" si="15"/>
        <v>594.70000000000005</v>
      </c>
      <c r="T103" s="82">
        <f t="shared" si="13"/>
        <v>100</v>
      </c>
    </row>
    <row r="104" spans="1:20" x14ac:dyDescent="0.25">
      <c r="A104" s="30"/>
      <c r="B104" s="120" t="s">
        <v>53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2"/>
      <c r="N104" s="36">
        <v>2</v>
      </c>
      <c r="O104" s="36">
        <v>3</v>
      </c>
      <c r="P104" s="37">
        <v>5000100000</v>
      </c>
      <c r="Q104" s="38" t="s">
        <v>13</v>
      </c>
      <c r="R104" s="39">
        <f>R106</f>
        <v>594.70000000000005</v>
      </c>
      <c r="S104" s="39">
        <f>S106</f>
        <v>594.70000000000005</v>
      </c>
      <c r="T104" s="40">
        <f t="shared" si="13"/>
        <v>100</v>
      </c>
    </row>
    <row r="105" spans="1:20" x14ac:dyDescent="0.25">
      <c r="A105" s="30"/>
      <c r="B105" s="123" t="s">
        <v>168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0"/>
      <c r="N105" s="36">
        <v>2</v>
      </c>
      <c r="O105" s="36">
        <v>3</v>
      </c>
      <c r="P105" s="37">
        <v>5000151180</v>
      </c>
      <c r="Q105" s="38"/>
      <c r="R105" s="39">
        <f>R106</f>
        <v>594.70000000000005</v>
      </c>
      <c r="S105" s="39">
        <f>S106</f>
        <v>594.70000000000005</v>
      </c>
      <c r="T105" s="40">
        <f t="shared" si="13"/>
        <v>100</v>
      </c>
    </row>
    <row r="106" spans="1:20" ht="22.5" customHeight="1" x14ac:dyDescent="0.25">
      <c r="A106" s="30"/>
      <c r="B106" s="123" t="s">
        <v>22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0"/>
      <c r="N106" s="36">
        <v>2</v>
      </c>
      <c r="O106" s="36">
        <v>3</v>
      </c>
      <c r="P106" s="37">
        <v>5000151180</v>
      </c>
      <c r="Q106" s="38" t="s">
        <v>34</v>
      </c>
      <c r="R106" s="39">
        <f>R107</f>
        <v>594.70000000000005</v>
      </c>
      <c r="S106" s="39">
        <f>S107</f>
        <v>594.70000000000005</v>
      </c>
      <c r="T106" s="40">
        <f t="shared" si="13"/>
        <v>100</v>
      </c>
    </row>
    <row r="107" spans="1:20" x14ac:dyDescent="0.25">
      <c r="A107" s="30"/>
      <c r="B107" s="123" t="s">
        <v>23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0"/>
      <c r="N107" s="36">
        <v>2</v>
      </c>
      <c r="O107" s="36">
        <v>3</v>
      </c>
      <c r="P107" s="37">
        <v>5000151180</v>
      </c>
      <c r="Q107" s="38" t="s">
        <v>35</v>
      </c>
      <c r="R107" s="39">
        <v>594.70000000000005</v>
      </c>
      <c r="S107" s="43">
        <v>594.70000000000005</v>
      </c>
      <c r="T107" s="40">
        <f t="shared" si="13"/>
        <v>100</v>
      </c>
    </row>
    <row r="108" spans="1:20" x14ac:dyDescent="0.25">
      <c r="A108" s="30"/>
      <c r="B108" s="159" t="s">
        <v>94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1"/>
      <c r="N108" s="52">
        <v>3</v>
      </c>
      <c r="O108" s="52">
        <v>0</v>
      </c>
      <c r="P108" s="53" t="s">
        <v>13</v>
      </c>
      <c r="Q108" s="54" t="s">
        <v>13</v>
      </c>
      <c r="R108" s="55">
        <f>R109+R116</f>
        <v>61</v>
      </c>
      <c r="S108" s="55">
        <f>S109+S116</f>
        <v>61</v>
      </c>
      <c r="T108" s="35">
        <f t="shared" si="13"/>
        <v>100</v>
      </c>
    </row>
    <row r="109" spans="1:20" x14ac:dyDescent="0.25">
      <c r="A109" s="30"/>
      <c r="B109" s="114" t="s">
        <v>95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6"/>
      <c r="N109" s="83">
        <v>3</v>
      </c>
      <c r="O109" s="83">
        <v>4</v>
      </c>
      <c r="P109" s="84" t="s">
        <v>13</v>
      </c>
      <c r="Q109" s="85" t="s">
        <v>13</v>
      </c>
      <c r="R109" s="86">
        <f t="shared" ref="R109:S114" si="16">R110</f>
        <v>30</v>
      </c>
      <c r="S109" s="86">
        <f t="shared" si="16"/>
        <v>30</v>
      </c>
      <c r="T109" s="87">
        <f t="shared" si="13"/>
        <v>100</v>
      </c>
    </row>
    <row r="110" spans="1:20" ht="26.25" customHeight="1" x14ac:dyDescent="0.25">
      <c r="A110" s="30"/>
      <c r="B110" s="117" t="s">
        <v>170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9"/>
      <c r="N110" s="78">
        <v>3</v>
      </c>
      <c r="O110" s="78">
        <v>4</v>
      </c>
      <c r="P110" s="79" t="s">
        <v>60</v>
      </c>
      <c r="Q110" s="80" t="s">
        <v>13</v>
      </c>
      <c r="R110" s="81">
        <f t="shared" si="16"/>
        <v>30</v>
      </c>
      <c r="S110" s="81">
        <f t="shared" si="16"/>
        <v>30</v>
      </c>
      <c r="T110" s="82">
        <f t="shared" si="13"/>
        <v>100</v>
      </c>
    </row>
    <row r="111" spans="1:20" x14ac:dyDescent="0.25">
      <c r="A111" s="30"/>
      <c r="B111" s="120" t="s">
        <v>96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2"/>
      <c r="N111" s="36">
        <v>3</v>
      </c>
      <c r="O111" s="36">
        <v>4</v>
      </c>
      <c r="P111" s="37" t="s">
        <v>97</v>
      </c>
      <c r="Q111" s="38" t="s">
        <v>13</v>
      </c>
      <c r="R111" s="39">
        <f t="shared" si="16"/>
        <v>30</v>
      </c>
      <c r="S111" s="39">
        <f t="shared" si="16"/>
        <v>30</v>
      </c>
      <c r="T111" s="40">
        <f t="shared" si="13"/>
        <v>100</v>
      </c>
    </row>
    <row r="112" spans="1:20" x14ac:dyDescent="0.25">
      <c r="A112" s="30"/>
      <c r="B112" s="120" t="s">
        <v>98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2"/>
      <c r="N112" s="36">
        <v>3</v>
      </c>
      <c r="O112" s="36">
        <v>4</v>
      </c>
      <c r="P112" s="37" t="s">
        <v>99</v>
      </c>
      <c r="Q112" s="38" t="s">
        <v>13</v>
      </c>
      <c r="R112" s="39">
        <f t="shared" si="16"/>
        <v>30</v>
      </c>
      <c r="S112" s="39">
        <f t="shared" si="16"/>
        <v>30</v>
      </c>
      <c r="T112" s="40">
        <f t="shared" si="13"/>
        <v>100</v>
      </c>
    </row>
    <row r="113" spans="1:20" ht="46.5" customHeight="1" x14ac:dyDescent="0.25">
      <c r="A113" s="30"/>
      <c r="B113" s="123" t="s">
        <v>100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0"/>
      <c r="N113" s="36">
        <v>3</v>
      </c>
      <c r="O113" s="36">
        <v>4</v>
      </c>
      <c r="P113" s="46" t="s">
        <v>101</v>
      </c>
      <c r="Q113" s="38"/>
      <c r="R113" s="39">
        <f t="shared" si="16"/>
        <v>30</v>
      </c>
      <c r="S113" s="39">
        <f t="shared" si="16"/>
        <v>30</v>
      </c>
      <c r="T113" s="40">
        <f t="shared" si="13"/>
        <v>100</v>
      </c>
    </row>
    <row r="114" spans="1:20" x14ac:dyDescent="0.25">
      <c r="A114" s="30"/>
      <c r="B114" s="123" t="s">
        <v>29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0"/>
      <c r="N114" s="36">
        <v>3</v>
      </c>
      <c r="O114" s="36">
        <v>4</v>
      </c>
      <c r="P114" s="37" t="s">
        <v>101</v>
      </c>
      <c r="Q114" s="38" t="s">
        <v>89</v>
      </c>
      <c r="R114" s="39">
        <f t="shared" si="16"/>
        <v>30</v>
      </c>
      <c r="S114" s="39">
        <f t="shared" si="16"/>
        <v>30</v>
      </c>
      <c r="T114" s="40">
        <f t="shared" si="13"/>
        <v>100</v>
      </c>
    </row>
    <row r="115" spans="1:20" x14ac:dyDescent="0.25">
      <c r="A115" s="30"/>
      <c r="B115" s="123" t="s">
        <v>67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0"/>
      <c r="N115" s="36">
        <v>3</v>
      </c>
      <c r="O115" s="36">
        <v>4</v>
      </c>
      <c r="P115" s="37" t="s">
        <v>101</v>
      </c>
      <c r="Q115" s="38" t="s">
        <v>90</v>
      </c>
      <c r="R115" s="39">
        <v>30</v>
      </c>
      <c r="S115" s="42">
        <v>30</v>
      </c>
      <c r="T115" s="40">
        <f t="shared" si="13"/>
        <v>100</v>
      </c>
    </row>
    <row r="116" spans="1:20" x14ac:dyDescent="0.25">
      <c r="A116" s="30"/>
      <c r="B116" s="130" t="s">
        <v>102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2"/>
      <c r="N116" s="83">
        <v>3</v>
      </c>
      <c r="O116" s="83">
        <v>14</v>
      </c>
      <c r="P116" s="84"/>
      <c r="Q116" s="85"/>
      <c r="R116" s="86">
        <f>R117</f>
        <v>30.999999999999996</v>
      </c>
      <c r="S116" s="86">
        <f>S117</f>
        <v>30.999999999999996</v>
      </c>
      <c r="T116" s="87">
        <f t="shared" si="13"/>
        <v>100</v>
      </c>
    </row>
    <row r="117" spans="1:20" ht="22.5" customHeight="1" x14ac:dyDescent="0.25">
      <c r="A117" s="30"/>
      <c r="B117" s="136" t="s">
        <v>170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8"/>
      <c r="N117" s="78">
        <v>3</v>
      </c>
      <c r="O117" s="78">
        <v>14</v>
      </c>
      <c r="P117" s="79" t="s">
        <v>60</v>
      </c>
      <c r="Q117" s="80"/>
      <c r="R117" s="81">
        <f>R118</f>
        <v>30.999999999999996</v>
      </c>
      <c r="S117" s="81">
        <f>S118</f>
        <v>30.999999999999996</v>
      </c>
      <c r="T117" s="82">
        <f t="shared" si="13"/>
        <v>100</v>
      </c>
    </row>
    <row r="118" spans="1:20" x14ac:dyDescent="0.25">
      <c r="A118" s="30"/>
      <c r="B118" s="123" t="s">
        <v>103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0"/>
      <c r="N118" s="36">
        <v>3</v>
      </c>
      <c r="O118" s="36">
        <v>14</v>
      </c>
      <c r="P118" s="37" t="s">
        <v>104</v>
      </c>
      <c r="Q118" s="38"/>
      <c r="R118" s="39">
        <f>R124+R119</f>
        <v>30.999999999999996</v>
      </c>
      <c r="S118" s="39">
        <f>S119+S124</f>
        <v>30.999999999999996</v>
      </c>
      <c r="T118" s="40">
        <f t="shared" si="13"/>
        <v>100</v>
      </c>
    </row>
    <row r="119" spans="1:20" x14ac:dyDescent="0.25">
      <c r="A119" s="30"/>
      <c r="B119" s="123" t="s">
        <v>105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0"/>
      <c r="N119" s="36">
        <v>3</v>
      </c>
      <c r="O119" s="36">
        <v>14</v>
      </c>
      <c r="P119" s="37" t="s">
        <v>106</v>
      </c>
      <c r="Q119" s="38"/>
      <c r="R119" s="39">
        <f>R120+R122</f>
        <v>24.799999999999997</v>
      </c>
      <c r="S119" s="39">
        <f>S120+S122</f>
        <v>24.799999999999997</v>
      </c>
      <c r="T119" s="40">
        <f t="shared" si="13"/>
        <v>100</v>
      </c>
    </row>
    <row r="120" spans="1:20" ht="24" customHeight="1" x14ac:dyDescent="0.25">
      <c r="A120" s="30"/>
      <c r="B120" s="123" t="s">
        <v>22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0"/>
      <c r="N120" s="36">
        <v>3</v>
      </c>
      <c r="O120" s="36">
        <v>14</v>
      </c>
      <c r="P120" s="37" t="s">
        <v>106</v>
      </c>
      <c r="Q120" s="38">
        <v>100</v>
      </c>
      <c r="R120" s="39">
        <f>R121</f>
        <v>21.9</v>
      </c>
      <c r="S120" s="39">
        <f>S121</f>
        <v>21.9</v>
      </c>
      <c r="T120" s="40">
        <f t="shared" si="13"/>
        <v>100</v>
      </c>
    </row>
    <row r="121" spans="1:20" x14ac:dyDescent="0.25">
      <c r="A121" s="30"/>
      <c r="B121" s="123" t="s">
        <v>23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0"/>
      <c r="N121" s="36">
        <v>3</v>
      </c>
      <c r="O121" s="36">
        <v>14</v>
      </c>
      <c r="P121" s="37" t="s">
        <v>106</v>
      </c>
      <c r="Q121" s="38">
        <v>120</v>
      </c>
      <c r="R121" s="39">
        <v>21.9</v>
      </c>
      <c r="S121" s="42">
        <v>21.9</v>
      </c>
      <c r="T121" s="40">
        <f t="shared" si="13"/>
        <v>100</v>
      </c>
    </row>
    <row r="122" spans="1:20" x14ac:dyDescent="0.25">
      <c r="A122" s="30"/>
      <c r="B122" s="123" t="s">
        <v>29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0"/>
      <c r="N122" s="36">
        <v>3</v>
      </c>
      <c r="O122" s="36">
        <v>14</v>
      </c>
      <c r="P122" s="37" t="s">
        <v>106</v>
      </c>
      <c r="Q122" s="38">
        <v>200</v>
      </c>
      <c r="R122" s="39">
        <f>R123</f>
        <v>2.9</v>
      </c>
      <c r="S122" s="39">
        <f>S123</f>
        <v>2.9</v>
      </c>
      <c r="T122" s="40">
        <f t="shared" si="13"/>
        <v>100</v>
      </c>
    </row>
    <row r="123" spans="1:20" x14ac:dyDescent="0.25">
      <c r="A123" s="30"/>
      <c r="B123" s="123" t="s">
        <v>67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0"/>
      <c r="N123" s="36">
        <v>3</v>
      </c>
      <c r="O123" s="36">
        <v>14</v>
      </c>
      <c r="P123" s="37" t="s">
        <v>106</v>
      </c>
      <c r="Q123" s="38">
        <v>240</v>
      </c>
      <c r="R123" s="39">
        <v>2.9</v>
      </c>
      <c r="S123" s="42">
        <v>2.9</v>
      </c>
      <c r="T123" s="40">
        <f t="shared" si="13"/>
        <v>100</v>
      </c>
    </row>
    <row r="124" spans="1:20" x14ac:dyDescent="0.25">
      <c r="A124" s="30"/>
      <c r="B124" s="123" t="s">
        <v>107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0"/>
      <c r="N124" s="36">
        <v>3</v>
      </c>
      <c r="O124" s="36">
        <v>14</v>
      </c>
      <c r="P124" s="37" t="s">
        <v>108</v>
      </c>
      <c r="Q124" s="38"/>
      <c r="R124" s="39">
        <f>R125+R127</f>
        <v>6.2</v>
      </c>
      <c r="S124" s="39">
        <f>S125+S127</f>
        <v>6.2</v>
      </c>
      <c r="T124" s="40">
        <f t="shared" si="13"/>
        <v>100</v>
      </c>
    </row>
    <row r="125" spans="1:20" ht="25.5" customHeight="1" x14ac:dyDescent="0.25">
      <c r="A125" s="30"/>
      <c r="B125" s="123" t="s">
        <v>22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0"/>
      <c r="N125" s="36">
        <v>3</v>
      </c>
      <c r="O125" s="36">
        <v>14</v>
      </c>
      <c r="P125" s="37" t="s">
        <v>108</v>
      </c>
      <c r="Q125" s="38">
        <v>100</v>
      </c>
      <c r="R125" s="39">
        <f>R126</f>
        <v>5.5</v>
      </c>
      <c r="S125" s="39">
        <f>S126</f>
        <v>5.5</v>
      </c>
      <c r="T125" s="40">
        <f t="shared" si="13"/>
        <v>100</v>
      </c>
    </row>
    <row r="126" spans="1:20" x14ac:dyDescent="0.25">
      <c r="A126" s="30"/>
      <c r="B126" s="123" t="s">
        <v>23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0"/>
      <c r="N126" s="36">
        <v>3</v>
      </c>
      <c r="O126" s="36">
        <v>14</v>
      </c>
      <c r="P126" s="37" t="s">
        <v>108</v>
      </c>
      <c r="Q126" s="38">
        <v>120</v>
      </c>
      <c r="R126" s="39">
        <v>5.5</v>
      </c>
      <c r="S126" s="42">
        <v>5.5</v>
      </c>
      <c r="T126" s="40">
        <f t="shared" si="13"/>
        <v>100</v>
      </c>
    </row>
    <row r="127" spans="1:20" x14ac:dyDescent="0.25">
      <c r="A127" s="30"/>
      <c r="B127" s="123" t="s">
        <v>29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0"/>
      <c r="N127" s="36">
        <v>3</v>
      </c>
      <c r="O127" s="36">
        <v>14</v>
      </c>
      <c r="P127" s="37" t="s">
        <v>109</v>
      </c>
      <c r="Q127" s="38">
        <v>200</v>
      </c>
      <c r="R127" s="39">
        <f>R128</f>
        <v>0.7</v>
      </c>
      <c r="S127" s="39">
        <f>S128</f>
        <v>0.7</v>
      </c>
      <c r="T127" s="40">
        <f t="shared" si="13"/>
        <v>100</v>
      </c>
    </row>
    <row r="128" spans="1:20" x14ac:dyDescent="0.25">
      <c r="A128" s="30"/>
      <c r="B128" s="123" t="s">
        <v>67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0"/>
      <c r="N128" s="36">
        <v>3</v>
      </c>
      <c r="O128" s="36">
        <v>14</v>
      </c>
      <c r="P128" s="37" t="s">
        <v>110</v>
      </c>
      <c r="Q128" s="38">
        <v>240</v>
      </c>
      <c r="R128" s="39">
        <v>0.7</v>
      </c>
      <c r="S128" s="42">
        <v>0.7</v>
      </c>
      <c r="T128" s="40">
        <f t="shared" si="13"/>
        <v>100</v>
      </c>
    </row>
    <row r="129" spans="1:22" x14ac:dyDescent="0.25">
      <c r="A129" s="30"/>
      <c r="B129" s="159" t="s">
        <v>111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1"/>
      <c r="N129" s="52">
        <v>4</v>
      </c>
      <c r="O129" s="52">
        <v>0</v>
      </c>
      <c r="P129" s="53" t="s">
        <v>13</v>
      </c>
      <c r="Q129" s="54" t="s">
        <v>13</v>
      </c>
      <c r="R129" s="55">
        <f>R160+R130+R170+R153+R146</f>
        <v>13935.61</v>
      </c>
      <c r="S129" s="55">
        <f>S130+S153+S160+S170+S146</f>
        <v>7513.3</v>
      </c>
      <c r="T129" s="35">
        <f t="shared" si="13"/>
        <v>53.914396284052145</v>
      </c>
    </row>
    <row r="130" spans="1:22" x14ac:dyDescent="0.25">
      <c r="A130" s="30"/>
      <c r="B130" s="114" t="s">
        <v>112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6"/>
      <c r="N130" s="83">
        <v>4</v>
      </c>
      <c r="O130" s="83">
        <v>1</v>
      </c>
      <c r="P130" s="84" t="s">
        <v>13</v>
      </c>
      <c r="Q130" s="85" t="s">
        <v>13</v>
      </c>
      <c r="R130" s="86">
        <f>R131</f>
        <v>3851.5</v>
      </c>
      <c r="S130" s="86">
        <f>S131</f>
        <v>3515.7</v>
      </c>
      <c r="T130" s="87">
        <f t="shared" si="13"/>
        <v>91.281318966636377</v>
      </c>
    </row>
    <row r="131" spans="1:22" x14ac:dyDescent="0.25">
      <c r="A131" s="30"/>
      <c r="B131" s="117" t="s">
        <v>173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78">
        <v>4</v>
      </c>
      <c r="O131" s="78">
        <v>1</v>
      </c>
      <c r="P131" s="79" t="s">
        <v>113</v>
      </c>
      <c r="Q131" s="80" t="s">
        <v>13</v>
      </c>
      <c r="R131" s="81">
        <f>R132</f>
        <v>3851.5</v>
      </c>
      <c r="S131" s="81">
        <f>S132</f>
        <v>3515.7</v>
      </c>
      <c r="T131" s="82">
        <f t="shared" si="13"/>
        <v>91.281318966636377</v>
      </c>
    </row>
    <row r="132" spans="1:22" x14ac:dyDescent="0.25">
      <c r="A132" s="30"/>
      <c r="B132" s="120" t="s">
        <v>114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2"/>
      <c r="N132" s="36">
        <v>4</v>
      </c>
      <c r="O132" s="36">
        <v>1</v>
      </c>
      <c r="P132" s="37" t="s">
        <v>115</v>
      </c>
      <c r="Q132" s="38" t="s">
        <v>13</v>
      </c>
      <c r="R132" s="39">
        <f>R133+R140</f>
        <v>3851.5</v>
      </c>
      <c r="S132" s="39">
        <f>S133+S140</f>
        <v>3515.7</v>
      </c>
      <c r="T132" s="40">
        <f t="shared" si="13"/>
        <v>91.281318966636377</v>
      </c>
    </row>
    <row r="133" spans="1:22" x14ac:dyDescent="0.25">
      <c r="A133" s="30"/>
      <c r="B133" s="120" t="s">
        <v>116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2"/>
      <c r="N133" s="36">
        <v>4</v>
      </c>
      <c r="O133" s="36">
        <v>1</v>
      </c>
      <c r="P133" s="37" t="s">
        <v>117</v>
      </c>
      <c r="Q133" s="38" t="s">
        <v>13</v>
      </c>
      <c r="R133" s="39">
        <f>R134+R137</f>
        <v>2644.7</v>
      </c>
      <c r="S133" s="39">
        <f>S134+S137</f>
        <v>2308.9</v>
      </c>
      <c r="T133" s="40">
        <f>S133/R133*100</f>
        <v>87.302907702196848</v>
      </c>
    </row>
    <row r="134" spans="1:22" ht="23.25" customHeight="1" x14ac:dyDescent="0.25">
      <c r="A134" s="30"/>
      <c r="B134" s="123" t="s">
        <v>118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0"/>
      <c r="N134" s="36">
        <v>4</v>
      </c>
      <c r="O134" s="36">
        <v>1</v>
      </c>
      <c r="P134" s="37" t="s">
        <v>119</v>
      </c>
      <c r="Q134" s="38"/>
      <c r="R134" s="39">
        <f>R135</f>
        <v>823.7</v>
      </c>
      <c r="S134" s="39">
        <f>S135</f>
        <v>804.4</v>
      </c>
      <c r="T134" s="40">
        <f t="shared" si="13"/>
        <v>97.65691392497267</v>
      </c>
    </row>
    <row r="135" spans="1:22" ht="28.5" customHeight="1" x14ac:dyDescent="0.25">
      <c r="A135" s="30"/>
      <c r="B135" s="123" t="s">
        <v>22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0"/>
      <c r="N135" s="36">
        <v>4</v>
      </c>
      <c r="O135" s="36">
        <v>1</v>
      </c>
      <c r="P135" s="37" t="s">
        <v>119</v>
      </c>
      <c r="Q135" s="38" t="s">
        <v>34</v>
      </c>
      <c r="R135" s="39">
        <f>R136</f>
        <v>823.7</v>
      </c>
      <c r="S135" s="39">
        <f>S136</f>
        <v>804.4</v>
      </c>
      <c r="T135" s="40">
        <f t="shared" si="13"/>
        <v>97.65691392497267</v>
      </c>
    </row>
    <row r="136" spans="1:22" x14ac:dyDescent="0.25">
      <c r="A136" s="56"/>
      <c r="B136" s="123" t="s">
        <v>87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0"/>
      <c r="N136" s="36">
        <v>4</v>
      </c>
      <c r="O136" s="36">
        <v>1</v>
      </c>
      <c r="P136" s="37" t="s">
        <v>119</v>
      </c>
      <c r="Q136" s="38" t="s">
        <v>88</v>
      </c>
      <c r="R136" s="39">
        <v>823.7</v>
      </c>
      <c r="S136" s="42">
        <v>804.4</v>
      </c>
      <c r="T136" s="40">
        <f t="shared" si="13"/>
        <v>97.65691392497267</v>
      </c>
    </row>
    <row r="137" spans="1:22" ht="21.75" customHeight="1" x14ac:dyDescent="0.25">
      <c r="A137" s="30"/>
      <c r="B137" s="123" t="s">
        <v>120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0"/>
      <c r="N137" s="36">
        <v>4</v>
      </c>
      <c r="O137" s="36">
        <v>1</v>
      </c>
      <c r="P137" s="37" t="s">
        <v>121</v>
      </c>
      <c r="Q137" s="38"/>
      <c r="R137" s="39">
        <f>R138</f>
        <v>1821</v>
      </c>
      <c r="S137" s="39">
        <f>S138</f>
        <v>1504.5</v>
      </c>
      <c r="T137" s="40">
        <f t="shared" si="13"/>
        <v>82.619439868204282</v>
      </c>
    </row>
    <row r="138" spans="1:22" ht="25.5" customHeight="1" x14ac:dyDescent="0.25">
      <c r="A138" s="30"/>
      <c r="B138" s="123" t="s">
        <v>22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0"/>
      <c r="N138" s="36">
        <v>4</v>
      </c>
      <c r="O138" s="36">
        <v>1</v>
      </c>
      <c r="P138" s="37" t="s">
        <v>121</v>
      </c>
      <c r="Q138" s="38" t="s">
        <v>34</v>
      </c>
      <c r="R138" s="39">
        <f>R139</f>
        <v>1821</v>
      </c>
      <c r="S138" s="39">
        <f>S139</f>
        <v>1504.5</v>
      </c>
      <c r="T138" s="40">
        <f t="shared" si="13"/>
        <v>82.619439868204282</v>
      </c>
    </row>
    <row r="139" spans="1:22" x14ac:dyDescent="0.25">
      <c r="A139" s="30"/>
      <c r="B139" s="123" t="s">
        <v>87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0"/>
      <c r="N139" s="36">
        <v>4</v>
      </c>
      <c r="O139" s="36">
        <v>1</v>
      </c>
      <c r="P139" s="37" t="s">
        <v>121</v>
      </c>
      <c r="Q139" s="38" t="s">
        <v>88</v>
      </c>
      <c r="R139" s="39">
        <v>1821</v>
      </c>
      <c r="S139" s="43">
        <v>1504.5</v>
      </c>
      <c r="T139" s="40">
        <f t="shared" si="13"/>
        <v>82.619439868204282</v>
      </c>
      <c r="U139" s="99"/>
      <c r="V139" s="100"/>
    </row>
    <row r="140" spans="1:22" x14ac:dyDescent="0.25">
      <c r="A140" s="30"/>
      <c r="B140" s="123" t="s">
        <v>122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0"/>
      <c r="N140" s="36">
        <v>4</v>
      </c>
      <c r="O140" s="36">
        <v>1</v>
      </c>
      <c r="P140" s="37" t="s">
        <v>123</v>
      </c>
      <c r="Q140" s="38"/>
      <c r="R140" s="39">
        <f>R141</f>
        <v>1206.8</v>
      </c>
      <c r="S140" s="39">
        <f>S141</f>
        <v>1206.8</v>
      </c>
      <c r="T140" s="40">
        <f t="shared" si="13"/>
        <v>100</v>
      </c>
      <c r="V140" s="99"/>
    </row>
    <row r="141" spans="1:22" x14ac:dyDescent="0.25">
      <c r="A141" s="30"/>
      <c r="B141" s="123" t="s">
        <v>65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0"/>
      <c r="N141" s="36">
        <v>4</v>
      </c>
      <c r="O141" s="36">
        <v>1</v>
      </c>
      <c r="P141" s="37" t="s">
        <v>124</v>
      </c>
      <c r="Q141" s="38"/>
      <c r="R141" s="39">
        <f>R142+R144</f>
        <v>1206.8</v>
      </c>
      <c r="S141" s="39">
        <f>S142+S144</f>
        <v>1206.8</v>
      </c>
      <c r="T141" s="40">
        <f t="shared" si="13"/>
        <v>100</v>
      </c>
    </row>
    <row r="142" spans="1:22" ht="26.25" customHeight="1" x14ac:dyDescent="0.25">
      <c r="A142" s="30"/>
      <c r="B142" s="123" t="s">
        <v>22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0"/>
      <c r="N142" s="36">
        <v>4</v>
      </c>
      <c r="O142" s="36">
        <v>1</v>
      </c>
      <c r="P142" s="37" t="s">
        <v>124</v>
      </c>
      <c r="Q142" s="38">
        <v>100</v>
      </c>
      <c r="R142" s="39">
        <f>R143</f>
        <v>806.8</v>
      </c>
      <c r="S142" s="39">
        <f>S143</f>
        <v>806.8</v>
      </c>
      <c r="T142" s="40">
        <f t="shared" si="13"/>
        <v>100</v>
      </c>
    </row>
    <row r="143" spans="1:22" x14ac:dyDescent="0.25">
      <c r="A143" s="30"/>
      <c r="B143" s="123" t="s">
        <v>87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0"/>
      <c r="N143" s="36">
        <v>4</v>
      </c>
      <c r="O143" s="36">
        <v>1</v>
      </c>
      <c r="P143" s="37" t="s">
        <v>124</v>
      </c>
      <c r="Q143" s="38">
        <v>110</v>
      </c>
      <c r="R143" s="39">
        <v>806.8</v>
      </c>
      <c r="S143" s="42">
        <v>806.8</v>
      </c>
      <c r="T143" s="40">
        <f t="shared" si="13"/>
        <v>100</v>
      </c>
    </row>
    <row r="144" spans="1:22" ht="29.25" customHeight="1" x14ac:dyDescent="0.25">
      <c r="A144" s="30"/>
      <c r="B144" s="123" t="s">
        <v>22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0"/>
      <c r="N144" s="36">
        <v>4</v>
      </c>
      <c r="O144" s="36">
        <v>1</v>
      </c>
      <c r="P144" s="37" t="s">
        <v>174</v>
      </c>
      <c r="Q144" s="38">
        <v>100</v>
      </c>
      <c r="R144" s="39">
        <f>R145</f>
        <v>400</v>
      </c>
      <c r="S144" s="57">
        <f>S145</f>
        <v>400</v>
      </c>
      <c r="T144" s="40">
        <f t="shared" si="13"/>
        <v>100</v>
      </c>
    </row>
    <row r="145" spans="1:20" x14ac:dyDescent="0.25">
      <c r="A145" s="30"/>
      <c r="B145" s="123" t="s">
        <v>87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0"/>
      <c r="N145" s="36">
        <v>4</v>
      </c>
      <c r="O145" s="36">
        <v>1</v>
      </c>
      <c r="P145" s="37" t="s">
        <v>174</v>
      </c>
      <c r="Q145" s="38">
        <v>110</v>
      </c>
      <c r="R145" s="39">
        <v>400</v>
      </c>
      <c r="S145" s="58">
        <v>400</v>
      </c>
      <c r="T145" s="40">
        <f t="shared" si="13"/>
        <v>100</v>
      </c>
    </row>
    <row r="146" spans="1:20" x14ac:dyDescent="0.25">
      <c r="A146" s="30"/>
      <c r="B146" s="162" t="s">
        <v>193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1"/>
      <c r="N146" s="93">
        <v>4</v>
      </c>
      <c r="O146" s="93">
        <v>5</v>
      </c>
      <c r="P146" s="94"/>
      <c r="Q146" s="85"/>
      <c r="R146" s="95">
        <f t="shared" ref="R146:S151" si="17">R147</f>
        <v>18.7</v>
      </c>
      <c r="S146" s="104">
        <f t="shared" si="17"/>
        <v>0</v>
      </c>
      <c r="T146" s="104">
        <f>S146/R146*100</f>
        <v>0</v>
      </c>
    </row>
    <row r="147" spans="1:20" x14ac:dyDescent="0.25">
      <c r="A147" s="30"/>
      <c r="B147" s="163" t="s">
        <v>178</v>
      </c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4"/>
      <c r="N147" s="88">
        <v>4</v>
      </c>
      <c r="O147" s="88">
        <v>5</v>
      </c>
      <c r="P147" s="89" t="s">
        <v>152</v>
      </c>
      <c r="Q147" s="80"/>
      <c r="R147" s="96">
        <f t="shared" si="17"/>
        <v>18.7</v>
      </c>
      <c r="S147" s="105">
        <f t="shared" si="17"/>
        <v>0</v>
      </c>
      <c r="T147" s="105">
        <f>S147/R147*100</f>
        <v>0</v>
      </c>
    </row>
    <row r="148" spans="1:20" x14ac:dyDescent="0.25">
      <c r="A148" s="30"/>
      <c r="B148" s="156" t="s">
        <v>194</v>
      </c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8"/>
      <c r="N148" s="45">
        <v>4</v>
      </c>
      <c r="O148" s="45">
        <v>5</v>
      </c>
      <c r="P148" s="46" t="s">
        <v>195</v>
      </c>
      <c r="Q148" s="38"/>
      <c r="R148" s="48">
        <f t="shared" si="17"/>
        <v>18.7</v>
      </c>
      <c r="S148" s="43">
        <f t="shared" si="17"/>
        <v>0</v>
      </c>
      <c r="T148" s="43">
        <f>S148/R148*100</f>
        <v>0</v>
      </c>
    </row>
    <row r="149" spans="1:20" x14ac:dyDescent="0.25">
      <c r="A149" s="30"/>
      <c r="B149" s="156" t="s">
        <v>196</v>
      </c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8"/>
      <c r="N149" s="45">
        <v>4</v>
      </c>
      <c r="O149" s="45">
        <v>5</v>
      </c>
      <c r="P149" s="46" t="s">
        <v>197</v>
      </c>
      <c r="Q149" s="38"/>
      <c r="R149" s="48">
        <f t="shared" si="17"/>
        <v>18.7</v>
      </c>
      <c r="S149" s="43">
        <f t="shared" si="17"/>
        <v>0</v>
      </c>
      <c r="T149" s="43">
        <f t="shared" ref="T149:T152" si="18">S149/R149*100</f>
        <v>0</v>
      </c>
    </row>
    <row r="150" spans="1:20" x14ac:dyDescent="0.25">
      <c r="A150" s="30"/>
      <c r="B150" s="156" t="s">
        <v>198</v>
      </c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8"/>
      <c r="N150" s="45">
        <v>4</v>
      </c>
      <c r="O150" s="45">
        <v>5</v>
      </c>
      <c r="P150" s="46" t="s">
        <v>199</v>
      </c>
      <c r="Q150" s="38"/>
      <c r="R150" s="48">
        <f t="shared" si="17"/>
        <v>18.7</v>
      </c>
      <c r="S150" s="43">
        <f t="shared" si="17"/>
        <v>0</v>
      </c>
      <c r="T150" s="43">
        <f t="shared" si="18"/>
        <v>0</v>
      </c>
    </row>
    <row r="151" spans="1:20" x14ac:dyDescent="0.25">
      <c r="A151" s="30"/>
      <c r="B151" s="164" t="s">
        <v>29</v>
      </c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45">
        <v>4</v>
      </c>
      <c r="O151" s="45">
        <v>5</v>
      </c>
      <c r="P151" s="46" t="s">
        <v>199</v>
      </c>
      <c r="Q151" s="38">
        <v>200</v>
      </c>
      <c r="R151" s="48">
        <f t="shared" si="17"/>
        <v>18.7</v>
      </c>
      <c r="S151" s="43">
        <f t="shared" si="17"/>
        <v>0</v>
      </c>
      <c r="T151" s="43">
        <f t="shared" si="18"/>
        <v>0</v>
      </c>
    </row>
    <row r="152" spans="1:20" x14ac:dyDescent="0.25">
      <c r="A152" s="30"/>
      <c r="B152" s="164" t="s">
        <v>67</v>
      </c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45">
        <v>4</v>
      </c>
      <c r="O152" s="45">
        <v>5</v>
      </c>
      <c r="P152" s="46" t="s">
        <v>199</v>
      </c>
      <c r="Q152" s="38">
        <v>240</v>
      </c>
      <c r="R152" s="48">
        <v>18.7</v>
      </c>
      <c r="S152" s="43">
        <v>0</v>
      </c>
      <c r="T152" s="43">
        <f t="shared" si="18"/>
        <v>0</v>
      </c>
    </row>
    <row r="153" spans="1:20" x14ac:dyDescent="0.25">
      <c r="A153" s="30"/>
      <c r="B153" s="130" t="s">
        <v>125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2"/>
      <c r="N153" s="83">
        <v>4</v>
      </c>
      <c r="O153" s="83">
        <v>9</v>
      </c>
      <c r="P153" s="84"/>
      <c r="Q153" s="85"/>
      <c r="R153" s="86">
        <f t="shared" ref="R153:S157" si="19">R154</f>
        <v>8090.6</v>
      </c>
      <c r="S153" s="86">
        <f t="shared" si="19"/>
        <v>2235.3000000000002</v>
      </c>
      <c r="T153" s="87">
        <f t="shared" ref="T153:T202" si="20">S153/R153*100</f>
        <v>27.628358836180261</v>
      </c>
    </row>
    <row r="154" spans="1:20" x14ac:dyDescent="0.25">
      <c r="A154" s="30"/>
      <c r="B154" s="136" t="s">
        <v>175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8"/>
      <c r="N154" s="78">
        <v>4</v>
      </c>
      <c r="O154" s="78">
        <v>9</v>
      </c>
      <c r="P154" s="79" t="s">
        <v>126</v>
      </c>
      <c r="Q154" s="80"/>
      <c r="R154" s="81">
        <f t="shared" si="19"/>
        <v>8090.6</v>
      </c>
      <c r="S154" s="81">
        <f t="shared" si="19"/>
        <v>2235.3000000000002</v>
      </c>
      <c r="T154" s="82">
        <f t="shared" si="20"/>
        <v>27.628358836180261</v>
      </c>
    </row>
    <row r="155" spans="1:20" x14ac:dyDescent="0.25">
      <c r="A155" s="30"/>
      <c r="B155" s="123" t="s">
        <v>127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0"/>
      <c r="N155" s="36">
        <v>4</v>
      </c>
      <c r="O155" s="36">
        <v>9</v>
      </c>
      <c r="P155" s="37" t="s">
        <v>128</v>
      </c>
      <c r="Q155" s="38"/>
      <c r="R155" s="39">
        <f t="shared" si="19"/>
        <v>8090.6</v>
      </c>
      <c r="S155" s="39">
        <f t="shared" si="19"/>
        <v>2235.3000000000002</v>
      </c>
      <c r="T155" s="40">
        <f t="shared" si="20"/>
        <v>27.628358836180261</v>
      </c>
    </row>
    <row r="156" spans="1:20" x14ac:dyDescent="0.25">
      <c r="A156" s="30"/>
      <c r="B156" s="123" t="s">
        <v>129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0"/>
      <c r="N156" s="36">
        <v>4</v>
      </c>
      <c r="O156" s="36">
        <v>9</v>
      </c>
      <c r="P156" s="37" t="s">
        <v>130</v>
      </c>
      <c r="Q156" s="38"/>
      <c r="R156" s="39">
        <f>R157</f>
        <v>8090.6</v>
      </c>
      <c r="S156" s="39">
        <f>S157</f>
        <v>2235.3000000000002</v>
      </c>
      <c r="T156" s="40">
        <f>S156/R156*100</f>
        <v>27.628358836180261</v>
      </c>
    </row>
    <row r="157" spans="1:20" x14ac:dyDescent="0.25">
      <c r="A157" s="30"/>
      <c r="B157" s="123" t="s">
        <v>65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0"/>
      <c r="N157" s="36">
        <v>4</v>
      </c>
      <c r="O157" s="36">
        <v>9</v>
      </c>
      <c r="P157" s="37" t="s">
        <v>131</v>
      </c>
      <c r="Q157" s="38"/>
      <c r="R157" s="39">
        <f>R158</f>
        <v>8090.6</v>
      </c>
      <c r="S157" s="39">
        <f t="shared" si="19"/>
        <v>2235.3000000000002</v>
      </c>
      <c r="T157" s="40">
        <f>S157/R157*100</f>
        <v>27.628358836180261</v>
      </c>
    </row>
    <row r="158" spans="1:20" x14ac:dyDescent="0.25">
      <c r="A158" s="30"/>
      <c r="B158" s="123" t="s">
        <v>29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0"/>
      <c r="N158" s="36">
        <v>4</v>
      </c>
      <c r="O158" s="36">
        <v>9</v>
      </c>
      <c r="P158" s="37" t="s">
        <v>131</v>
      </c>
      <c r="Q158" s="38">
        <v>200</v>
      </c>
      <c r="R158" s="39">
        <f>R159</f>
        <v>8090.6</v>
      </c>
      <c r="S158" s="39">
        <f>S159</f>
        <v>2235.3000000000002</v>
      </c>
      <c r="T158" s="40">
        <f t="shared" si="20"/>
        <v>27.628358836180261</v>
      </c>
    </row>
    <row r="159" spans="1:20" ht="16.5" customHeight="1" x14ac:dyDescent="0.25">
      <c r="A159" s="30"/>
      <c r="B159" s="123" t="s">
        <v>67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0"/>
      <c r="N159" s="36">
        <v>4</v>
      </c>
      <c r="O159" s="36">
        <v>9</v>
      </c>
      <c r="P159" s="37" t="s">
        <v>131</v>
      </c>
      <c r="Q159" s="38">
        <v>240</v>
      </c>
      <c r="R159" s="39">
        <v>8090.6</v>
      </c>
      <c r="S159" s="43">
        <v>2235.3000000000002</v>
      </c>
      <c r="T159" s="40">
        <f>S159/R159*100</f>
        <v>27.628358836180261</v>
      </c>
    </row>
    <row r="160" spans="1:20" x14ac:dyDescent="0.25">
      <c r="A160" s="30"/>
      <c r="B160" s="114" t="s">
        <v>132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6"/>
      <c r="N160" s="83">
        <v>4</v>
      </c>
      <c r="O160" s="83">
        <v>10</v>
      </c>
      <c r="P160" s="84" t="s">
        <v>13</v>
      </c>
      <c r="Q160" s="85" t="s">
        <v>13</v>
      </c>
      <c r="R160" s="86">
        <f t="shared" ref="R160:S162" si="21">R161</f>
        <v>1963.01</v>
      </c>
      <c r="S160" s="86">
        <f t="shared" si="21"/>
        <v>1750.5</v>
      </c>
      <c r="T160" s="87">
        <f t="shared" si="20"/>
        <v>89.174278276728089</v>
      </c>
    </row>
    <row r="161" spans="1:20" x14ac:dyDescent="0.25">
      <c r="A161" s="30"/>
      <c r="B161" s="117" t="s">
        <v>176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9"/>
      <c r="N161" s="78">
        <v>4</v>
      </c>
      <c r="O161" s="78">
        <v>10</v>
      </c>
      <c r="P161" s="79" t="s">
        <v>133</v>
      </c>
      <c r="Q161" s="80" t="s">
        <v>13</v>
      </c>
      <c r="R161" s="81">
        <f t="shared" si="21"/>
        <v>1963.01</v>
      </c>
      <c r="S161" s="81">
        <f t="shared" si="21"/>
        <v>1750.5</v>
      </c>
      <c r="T161" s="82">
        <f t="shared" si="20"/>
        <v>89.174278276728089</v>
      </c>
    </row>
    <row r="162" spans="1:20" x14ac:dyDescent="0.25">
      <c r="A162" s="30"/>
      <c r="B162" s="120" t="s">
        <v>134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2"/>
      <c r="N162" s="36">
        <v>4</v>
      </c>
      <c r="O162" s="36">
        <v>10</v>
      </c>
      <c r="P162" s="37" t="s">
        <v>135</v>
      </c>
      <c r="Q162" s="38" t="s">
        <v>13</v>
      </c>
      <c r="R162" s="39">
        <f t="shared" si="21"/>
        <v>1963.01</v>
      </c>
      <c r="S162" s="39">
        <f t="shared" si="21"/>
        <v>1750.5</v>
      </c>
      <c r="T162" s="40">
        <f t="shared" si="20"/>
        <v>89.174278276728089</v>
      </c>
    </row>
    <row r="163" spans="1:20" x14ac:dyDescent="0.25">
      <c r="A163" s="30"/>
      <c r="B163" s="120" t="s">
        <v>136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2"/>
      <c r="N163" s="36">
        <v>4</v>
      </c>
      <c r="O163" s="36">
        <v>10</v>
      </c>
      <c r="P163" s="37" t="s">
        <v>137</v>
      </c>
      <c r="Q163" s="38" t="s">
        <v>13</v>
      </c>
      <c r="R163" s="39">
        <f>R164+R167</f>
        <v>1963.01</v>
      </c>
      <c r="S163" s="39">
        <f>S164+S167</f>
        <v>1750.5</v>
      </c>
      <c r="T163" s="40">
        <f t="shared" si="20"/>
        <v>89.174278276728089</v>
      </c>
    </row>
    <row r="164" spans="1:20" x14ac:dyDescent="0.25">
      <c r="A164" s="30"/>
      <c r="B164" s="123" t="s">
        <v>65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0"/>
      <c r="N164" s="36">
        <v>4</v>
      </c>
      <c r="O164" s="36">
        <v>10</v>
      </c>
      <c r="P164" s="37" t="s">
        <v>138</v>
      </c>
      <c r="Q164" s="38"/>
      <c r="R164" s="39">
        <f>R165</f>
        <v>450</v>
      </c>
      <c r="S164" s="39">
        <f>S165</f>
        <v>342.6</v>
      </c>
      <c r="T164" s="40">
        <f t="shared" si="20"/>
        <v>76.13333333333334</v>
      </c>
    </row>
    <row r="165" spans="1:20" x14ac:dyDescent="0.25">
      <c r="A165" s="30"/>
      <c r="B165" s="123" t="s">
        <v>29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0"/>
      <c r="N165" s="36">
        <v>4</v>
      </c>
      <c r="O165" s="36">
        <v>10</v>
      </c>
      <c r="P165" s="37" t="s">
        <v>138</v>
      </c>
      <c r="Q165" s="38" t="s">
        <v>89</v>
      </c>
      <c r="R165" s="39">
        <f>R166</f>
        <v>450</v>
      </c>
      <c r="S165" s="39">
        <f>S166</f>
        <v>342.6</v>
      </c>
      <c r="T165" s="40">
        <f t="shared" si="20"/>
        <v>76.13333333333334</v>
      </c>
    </row>
    <row r="166" spans="1:20" x14ac:dyDescent="0.25">
      <c r="A166" s="30"/>
      <c r="B166" s="123" t="s">
        <v>67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0"/>
      <c r="N166" s="36">
        <v>4</v>
      </c>
      <c r="O166" s="36">
        <v>10</v>
      </c>
      <c r="P166" s="37" t="s">
        <v>138</v>
      </c>
      <c r="Q166" s="38" t="s">
        <v>90</v>
      </c>
      <c r="R166" s="39">
        <v>450</v>
      </c>
      <c r="S166" s="43">
        <v>342.6</v>
      </c>
      <c r="T166" s="40">
        <f t="shared" si="20"/>
        <v>76.13333333333334</v>
      </c>
    </row>
    <row r="167" spans="1:20" x14ac:dyDescent="0.25">
      <c r="A167" s="30"/>
      <c r="B167" s="120" t="s">
        <v>139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2"/>
      <c r="N167" s="36">
        <v>4</v>
      </c>
      <c r="O167" s="36">
        <v>10</v>
      </c>
      <c r="P167" s="37" t="s">
        <v>140</v>
      </c>
      <c r="Q167" s="38" t="s">
        <v>13</v>
      </c>
      <c r="R167" s="39">
        <f>R168</f>
        <v>1513.01</v>
      </c>
      <c r="S167" s="39">
        <f>S168</f>
        <v>1407.9</v>
      </c>
      <c r="T167" s="40">
        <f t="shared" si="20"/>
        <v>93.052920998539349</v>
      </c>
    </row>
    <row r="168" spans="1:20" x14ac:dyDescent="0.25">
      <c r="A168" s="30"/>
      <c r="B168" s="123" t="s">
        <v>29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0"/>
      <c r="N168" s="36">
        <v>4</v>
      </c>
      <c r="O168" s="36">
        <v>10</v>
      </c>
      <c r="P168" s="37" t="s">
        <v>140</v>
      </c>
      <c r="Q168" s="38" t="s">
        <v>89</v>
      </c>
      <c r="R168" s="39">
        <f>R169</f>
        <v>1513.01</v>
      </c>
      <c r="S168" s="39">
        <f>S169</f>
        <v>1407.9</v>
      </c>
      <c r="T168" s="40">
        <f t="shared" si="20"/>
        <v>93.052920998539349</v>
      </c>
    </row>
    <row r="169" spans="1:20" x14ac:dyDescent="0.25">
      <c r="A169" s="30"/>
      <c r="B169" s="123" t="s">
        <v>67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0"/>
      <c r="N169" s="36">
        <v>4</v>
      </c>
      <c r="O169" s="36">
        <v>10</v>
      </c>
      <c r="P169" s="37" t="s">
        <v>140</v>
      </c>
      <c r="Q169" s="38" t="s">
        <v>90</v>
      </c>
      <c r="R169" s="39">
        <v>1513.01</v>
      </c>
      <c r="S169" s="43">
        <v>1407.9</v>
      </c>
      <c r="T169" s="40">
        <f t="shared" si="20"/>
        <v>93.052920998539349</v>
      </c>
    </row>
    <row r="170" spans="1:20" x14ac:dyDescent="0.25">
      <c r="A170" s="30"/>
      <c r="B170" s="130" t="s">
        <v>141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2"/>
      <c r="N170" s="83">
        <v>4</v>
      </c>
      <c r="O170" s="83">
        <v>12</v>
      </c>
      <c r="P170" s="84"/>
      <c r="Q170" s="85"/>
      <c r="R170" s="86">
        <f>R171</f>
        <v>11.8</v>
      </c>
      <c r="S170" s="86">
        <f>S171</f>
        <v>11.8</v>
      </c>
      <c r="T170" s="87">
        <f t="shared" si="20"/>
        <v>100</v>
      </c>
    </row>
    <row r="171" spans="1:20" x14ac:dyDescent="0.25">
      <c r="A171" s="30"/>
      <c r="B171" s="117" t="s">
        <v>169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9"/>
      <c r="N171" s="78">
        <v>4</v>
      </c>
      <c r="O171" s="78">
        <v>12</v>
      </c>
      <c r="P171" s="79" t="s">
        <v>15</v>
      </c>
      <c r="Q171" s="80"/>
      <c r="R171" s="81">
        <f t="shared" ref="R171:S175" si="22">R172</f>
        <v>11.8</v>
      </c>
      <c r="S171" s="81">
        <f t="shared" si="22"/>
        <v>11.8</v>
      </c>
      <c r="T171" s="82">
        <f>S171/R171*100</f>
        <v>100</v>
      </c>
    </row>
    <row r="172" spans="1:20" ht="16.5" customHeight="1" x14ac:dyDescent="0.25">
      <c r="A172" s="30"/>
      <c r="B172" s="120" t="s">
        <v>142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2"/>
      <c r="N172" s="36">
        <v>4</v>
      </c>
      <c r="O172" s="36">
        <v>12</v>
      </c>
      <c r="P172" s="37" t="s">
        <v>17</v>
      </c>
      <c r="Q172" s="38"/>
      <c r="R172" s="39">
        <f>R173</f>
        <v>11.8</v>
      </c>
      <c r="S172" s="39">
        <f>S173</f>
        <v>11.8</v>
      </c>
      <c r="T172" s="40">
        <f t="shared" si="20"/>
        <v>100</v>
      </c>
    </row>
    <row r="173" spans="1:20" ht="23.25" customHeight="1" x14ac:dyDescent="0.25">
      <c r="A173" s="30"/>
      <c r="B173" s="120" t="s">
        <v>143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2"/>
      <c r="N173" s="36">
        <v>4</v>
      </c>
      <c r="O173" s="36">
        <v>12</v>
      </c>
      <c r="P173" s="37" t="s">
        <v>19</v>
      </c>
      <c r="Q173" s="38"/>
      <c r="R173" s="39">
        <f>R174</f>
        <v>11.8</v>
      </c>
      <c r="S173" s="39">
        <f>S174</f>
        <v>11.8</v>
      </c>
      <c r="T173" s="40">
        <f t="shared" si="20"/>
        <v>100</v>
      </c>
    </row>
    <row r="174" spans="1:20" ht="27" customHeight="1" x14ac:dyDescent="0.25">
      <c r="A174" s="30"/>
      <c r="B174" s="120" t="s">
        <v>144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2"/>
      <c r="N174" s="36">
        <v>4</v>
      </c>
      <c r="O174" s="36">
        <v>12</v>
      </c>
      <c r="P174" s="37" t="s">
        <v>43</v>
      </c>
      <c r="Q174" s="38"/>
      <c r="R174" s="39">
        <f t="shared" si="22"/>
        <v>11.8</v>
      </c>
      <c r="S174" s="39">
        <f t="shared" si="22"/>
        <v>11.8</v>
      </c>
      <c r="T174" s="40">
        <f t="shared" si="20"/>
        <v>100</v>
      </c>
    </row>
    <row r="175" spans="1:20" x14ac:dyDescent="0.25">
      <c r="A175" s="30"/>
      <c r="B175" s="123" t="s">
        <v>44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0"/>
      <c r="N175" s="36">
        <v>4</v>
      </c>
      <c r="O175" s="36">
        <v>12</v>
      </c>
      <c r="P175" s="37" t="s">
        <v>43</v>
      </c>
      <c r="Q175" s="38">
        <v>500</v>
      </c>
      <c r="R175" s="39">
        <f t="shared" si="22"/>
        <v>11.8</v>
      </c>
      <c r="S175" s="39">
        <f t="shared" si="22"/>
        <v>11.8</v>
      </c>
      <c r="T175" s="40">
        <f t="shared" si="20"/>
        <v>100</v>
      </c>
    </row>
    <row r="176" spans="1:20" x14ac:dyDescent="0.25">
      <c r="A176" s="59"/>
      <c r="B176" s="123" t="s">
        <v>45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0"/>
      <c r="N176" s="36">
        <v>4</v>
      </c>
      <c r="O176" s="36">
        <v>12</v>
      </c>
      <c r="P176" s="37" t="s">
        <v>43</v>
      </c>
      <c r="Q176" s="38">
        <v>540</v>
      </c>
      <c r="R176" s="39">
        <v>11.8</v>
      </c>
      <c r="S176" s="44">
        <v>11.8</v>
      </c>
      <c r="T176" s="40">
        <f t="shared" si="20"/>
        <v>100</v>
      </c>
    </row>
    <row r="177" spans="1:22" x14ac:dyDescent="0.25">
      <c r="A177" s="30"/>
      <c r="B177" s="159" t="s">
        <v>145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1"/>
      <c r="N177" s="52">
        <v>5</v>
      </c>
      <c r="O177" s="52">
        <v>0</v>
      </c>
      <c r="P177" s="53" t="s">
        <v>13</v>
      </c>
      <c r="Q177" s="54" t="s">
        <v>13</v>
      </c>
      <c r="R177" s="55">
        <f>R178+R193</f>
        <v>10270.6</v>
      </c>
      <c r="S177" s="55">
        <f>S193+S178</f>
        <v>9587.4000000000015</v>
      </c>
      <c r="T177" s="35">
        <f t="shared" si="20"/>
        <v>93.348003037797227</v>
      </c>
    </row>
    <row r="178" spans="1:22" ht="16.5" customHeight="1" x14ac:dyDescent="0.25">
      <c r="A178" s="30"/>
      <c r="B178" s="130" t="s">
        <v>150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2"/>
      <c r="N178" s="83">
        <v>5</v>
      </c>
      <c r="O178" s="83">
        <v>2</v>
      </c>
      <c r="P178" s="84"/>
      <c r="Q178" s="85"/>
      <c r="R178" s="86">
        <f t="shared" ref="R178:S180" si="23">R179</f>
        <v>5454</v>
      </c>
      <c r="S178" s="91">
        <f t="shared" si="23"/>
        <v>5452.8</v>
      </c>
      <c r="T178" s="87">
        <f>S178/R178*100</f>
        <v>99.977997799779985</v>
      </c>
    </row>
    <row r="179" spans="1:22" ht="21.75" customHeight="1" x14ac:dyDescent="0.25">
      <c r="A179" s="30"/>
      <c r="B179" s="136" t="s">
        <v>177</v>
      </c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8"/>
      <c r="N179" s="78">
        <v>5</v>
      </c>
      <c r="O179" s="78">
        <v>2</v>
      </c>
      <c r="P179" s="79" t="s">
        <v>146</v>
      </c>
      <c r="Q179" s="80"/>
      <c r="R179" s="81">
        <f>R180+R188</f>
        <v>5454</v>
      </c>
      <c r="S179" s="92">
        <f>S180+S188</f>
        <v>5452.8</v>
      </c>
      <c r="T179" s="82">
        <f>S179/R179*100</f>
        <v>99.977997799779985</v>
      </c>
    </row>
    <row r="180" spans="1:22" ht="15" customHeight="1" x14ac:dyDescent="0.25">
      <c r="A180" s="30"/>
      <c r="B180" s="165" t="s">
        <v>147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2"/>
      <c r="N180" s="45">
        <v>5</v>
      </c>
      <c r="O180" s="45">
        <v>2</v>
      </c>
      <c r="P180" s="46" t="s">
        <v>148</v>
      </c>
      <c r="Q180" s="38"/>
      <c r="R180" s="48">
        <f t="shared" si="23"/>
        <v>5376</v>
      </c>
      <c r="S180" s="39">
        <f t="shared" ref="S180" si="24">S181</f>
        <v>5374.8</v>
      </c>
      <c r="T180" s="40">
        <f t="shared" si="20"/>
        <v>99.977678571428569</v>
      </c>
    </row>
    <row r="181" spans="1:22" ht="15" customHeight="1" x14ac:dyDescent="0.25">
      <c r="A181" s="30"/>
      <c r="B181" s="108" t="s">
        <v>201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0"/>
      <c r="N181" s="45">
        <v>5</v>
      </c>
      <c r="O181" s="45">
        <v>2</v>
      </c>
      <c r="P181" s="46" t="s">
        <v>149</v>
      </c>
      <c r="Q181" s="38"/>
      <c r="R181" s="48">
        <f>R182+R184+R186</f>
        <v>5376</v>
      </c>
      <c r="S181" s="48">
        <f>S182+S184+S186</f>
        <v>5374.8</v>
      </c>
      <c r="T181" s="40">
        <f t="shared" si="20"/>
        <v>99.977678571428569</v>
      </c>
    </row>
    <row r="182" spans="1:22" ht="15" customHeight="1" x14ac:dyDescent="0.25">
      <c r="A182" s="30"/>
      <c r="B182" s="108" t="s">
        <v>29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0"/>
      <c r="N182" s="45">
        <v>5</v>
      </c>
      <c r="O182" s="45">
        <v>2</v>
      </c>
      <c r="P182" s="46" t="s">
        <v>200</v>
      </c>
      <c r="Q182" s="38">
        <v>200</v>
      </c>
      <c r="R182" s="48">
        <f>R183</f>
        <v>1729</v>
      </c>
      <c r="S182" s="39">
        <f>S183</f>
        <v>1729</v>
      </c>
      <c r="T182" s="40">
        <f t="shared" si="20"/>
        <v>100</v>
      </c>
    </row>
    <row r="183" spans="1:22" ht="15" customHeight="1" x14ac:dyDescent="0.25">
      <c r="A183" s="30"/>
      <c r="B183" s="108" t="s">
        <v>67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0"/>
      <c r="N183" s="45">
        <v>5</v>
      </c>
      <c r="O183" s="45">
        <v>2</v>
      </c>
      <c r="P183" s="46" t="s">
        <v>200</v>
      </c>
      <c r="Q183" s="38">
        <v>240</v>
      </c>
      <c r="R183" s="48">
        <v>1729</v>
      </c>
      <c r="S183" s="39">
        <v>1729</v>
      </c>
      <c r="T183" s="40">
        <f t="shared" si="20"/>
        <v>100</v>
      </c>
    </row>
    <row r="184" spans="1:22" ht="15" customHeight="1" x14ac:dyDescent="0.25">
      <c r="A184" s="30"/>
      <c r="B184" s="108" t="s">
        <v>29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0"/>
      <c r="N184" s="45">
        <v>5</v>
      </c>
      <c r="O184" s="45">
        <v>2</v>
      </c>
      <c r="P184" s="46" t="s">
        <v>202</v>
      </c>
      <c r="Q184" s="38">
        <v>200</v>
      </c>
      <c r="R184" s="48">
        <f>R185</f>
        <v>3282.4</v>
      </c>
      <c r="S184" s="90">
        <f>S185</f>
        <v>3281.2</v>
      </c>
      <c r="T184" s="40">
        <f t="shared" si="20"/>
        <v>99.963441384352905</v>
      </c>
    </row>
    <row r="185" spans="1:22" ht="14.25" customHeight="1" x14ac:dyDescent="0.25">
      <c r="A185" s="30"/>
      <c r="B185" s="108" t="s">
        <v>67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0"/>
      <c r="N185" s="45">
        <v>5</v>
      </c>
      <c r="O185" s="45">
        <v>2</v>
      </c>
      <c r="P185" s="46" t="s">
        <v>202</v>
      </c>
      <c r="Q185" s="38">
        <v>240</v>
      </c>
      <c r="R185" s="48">
        <v>3282.4</v>
      </c>
      <c r="S185" s="106">
        <v>3281.2</v>
      </c>
      <c r="T185" s="107">
        <f>S185/R185*100</f>
        <v>99.963441384352905</v>
      </c>
      <c r="V185" s="99"/>
    </row>
    <row r="186" spans="1:22" ht="16.5" customHeight="1" x14ac:dyDescent="0.25">
      <c r="A186" s="30"/>
      <c r="B186" s="108" t="s">
        <v>29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0"/>
      <c r="N186" s="45">
        <v>5</v>
      </c>
      <c r="O186" s="45">
        <v>2</v>
      </c>
      <c r="P186" s="46" t="s">
        <v>203</v>
      </c>
      <c r="Q186" s="38">
        <v>200</v>
      </c>
      <c r="R186" s="48">
        <f>R187</f>
        <v>364.6</v>
      </c>
      <c r="S186" s="106">
        <f t="shared" ref="S186" si="25">S187</f>
        <v>364.6</v>
      </c>
      <c r="T186" s="107">
        <f>S186/R186*100</f>
        <v>100</v>
      </c>
    </row>
    <row r="187" spans="1:22" ht="15" customHeight="1" x14ac:dyDescent="0.25">
      <c r="A187" s="30"/>
      <c r="B187" s="108" t="s">
        <v>67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0"/>
      <c r="N187" s="45">
        <v>5</v>
      </c>
      <c r="O187" s="45">
        <v>2</v>
      </c>
      <c r="P187" s="46" t="s">
        <v>203</v>
      </c>
      <c r="Q187" s="38">
        <v>240</v>
      </c>
      <c r="R187" s="48">
        <v>364.6</v>
      </c>
      <c r="S187" s="60">
        <v>364.6</v>
      </c>
      <c r="T187" s="40">
        <f t="shared" ref="T187:T192" si="26">S187/R187*100</f>
        <v>100</v>
      </c>
    </row>
    <row r="188" spans="1:22" ht="15.75" customHeight="1" x14ac:dyDescent="0.25">
      <c r="A188" s="30"/>
      <c r="B188" s="156" t="s">
        <v>204</v>
      </c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8"/>
      <c r="N188" s="45">
        <v>5</v>
      </c>
      <c r="O188" s="45">
        <v>2</v>
      </c>
      <c r="P188" s="46" t="s">
        <v>205</v>
      </c>
      <c r="Q188" s="38"/>
      <c r="R188" s="48">
        <f t="shared" ref="R188:R190" si="27">R189</f>
        <v>78</v>
      </c>
      <c r="S188" s="60">
        <f t="shared" ref="S188:S190" si="28">S189</f>
        <v>78</v>
      </c>
      <c r="T188" s="40">
        <f t="shared" si="26"/>
        <v>100</v>
      </c>
    </row>
    <row r="189" spans="1:22" ht="15" customHeight="1" x14ac:dyDescent="0.25">
      <c r="A189" s="30"/>
      <c r="B189" s="156" t="s">
        <v>206</v>
      </c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8"/>
      <c r="N189" s="45">
        <v>5</v>
      </c>
      <c r="O189" s="45">
        <v>2</v>
      </c>
      <c r="P189" s="46" t="s">
        <v>207</v>
      </c>
      <c r="Q189" s="38"/>
      <c r="R189" s="48">
        <f t="shared" si="27"/>
        <v>78</v>
      </c>
      <c r="S189" s="60">
        <f t="shared" si="28"/>
        <v>78</v>
      </c>
      <c r="T189" s="40">
        <f t="shared" si="26"/>
        <v>100</v>
      </c>
      <c r="U189" s="99"/>
    </row>
    <row r="190" spans="1:22" ht="15" customHeight="1" x14ac:dyDescent="0.25">
      <c r="A190" s="30"/>
      <c r="B190" s="108" t="s">
        <v>65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0"/>
      <c r="N190" s="45">
        <v>5</v>
      </c>
      <c r="O190" s="45">
        <v>2</v>
      </c>
      <c r="P190" s="46" t="s">
        <v>208</v>
      </c>
      <c r="Q190" s="38"/>
      <c r="R190" s="48">
        <f t="shared" si="27"/>
        <v>78</v>
      </c>
      <c r="S190" s="60">
        <f t="shared" si="28"/>
        <v>78</v>
      </c>
      <c r="T190" s="40">
        <f t="shared" si="26"/>
        <v>100</v>
      </c>
    </row>
    <row r="191" spans="1:22" ht="12.75" customHeight="1" x14ac:dyDescent="0.25">
      <c r="A191" s="30"/>
      <c r="B191" s="108" t="s">
        <v>29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0"/>
      <c r="N191" s="45">
        <v>5</v>
      </c>
      <c r="O191" s="45">
        <v>2</v>
      </c>
      <c r="P191" s="46" t="s">
        <v>208</v>
      </c>
      <c r="Q191" s="38">
        <v>200</v>
      </c>
      <c r="R191" s="48">
        <f>R192</f>
        <v>78</v>
      </c>
      <c r="S191" s="60">
        <f>S192</f>
        <v>78</v>
      </c>
      <c r="T191" s="40">
        <f t="shared" si="26"/>
        <v>100</v>
      </c>
      <c r="U191" s="99"/>
      <c r="V191" s="98"/>
    </row>
    <row r="192" spans="1:22" ht="12.75" customHeight="1" x14ac:dyDescent="0.25">
      <c r="A192" s="30"/>
      <c r="B192" s="108" t="s">
        <v>67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0"/>
      <c r="N192" s="45">
        <v>5</v>
      </c>
      <c r="O192" s="45">
        <v>2</v>
      </c>
      <c r="P192" s="46" t="s">
        <v>208</v>
      </c>
      <c r="Q192" s="38">
        <v>240</v>
      </c>
      <c r="R192" s="48">
        <v>78</v>
      </c>
      <c r="S192" s="60">
        <v>78</v>
      </c>
      <c r="T192" s="40">
        <f t="shared" si="26"/>
        <v>100</v>
      </c>
      <c r="U192" s="99"/>
      <c r="V192" s="98"/>
    </row>
    <row r="193" spans="1:22" x14ac:dyDescent="0.25">
      <c r="A193" s="30"/>
      <c r="B193" s="114" t="s">
        <v>151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6"/>
      <c r="N193" s="83">
        <v>5</v>
      </c>
      <c r="O193" s="83">
        <v>3</v>
      </c>
      <c r="P193" s="84" t="s">
        <v>13</v>
      </c>
      <c r="Q193" s="85" t="s">
        <v>13</v>
      </c>
      <c r="R193" s="86">
        <f>R194</f>
        <v>4816.6000000000004</v>
      </c>
      <c r="S193" s="86">
        <f t="shared" ref="S193:S194" si="29">S194</f>
        <v>4134.6000000000004</v>
      </c>
      <c r="T193" s="87">
        <f t="shared" si="20"/>
        <v>85.840634472449452</v>
      </c>
    </row>
    <row r="194" spans="1:22" x14ac:dyDescent="0.25">
      <c r="A194" s="30"/>
      <c r="B194" s="117" t="s">
        <v>178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9"/>
      <c r="N194" s="78">
        <v>5</v>
      </c>
      <c r="O194" s="78">
        <v>3</v>
      </c>
      <c r="P194" s="79" t="s">
        <v>152</v>
      </c>
      <c r="Q194" s="80" t="s">
        <v>13</v>
      </c>
      <c r="R194" s="81">
        <f>R195</f>
        <v>4816.6000000000004</v>
      </c>
      <c r="S194" s="81">
        <f t="shared" si="29"/>
        <v>4134.6000000000004</v>
      </c>
      <c r="T194" s="82">
        <f t="shared" si="20"/>
        <v>85.840634472449452</v>
      </c>
    </row>
    <row r="195" spans="1:22" x14ac:dyDescent="0.25">
      <c r="A195" s="30"/>
      <c r="B195" s="120" t="s">
        <v>153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2"/>
      <c r="N195" s="36">
        <v>5</v>
      </c>
      <c r="O195" s="36">
        <v>3</v>
      </c>
      <c r="P195" s="37" t="s">
        <v>154</v>
      </c>
      <c r="Q195" s="38" t="s">
        <v>13</v>
      </c>
      <c r="R195" s="39">
        <f>R196</f>
        <v>4816.6000000000004</v>
      </c>
      <c r="S195" s="39">
        <f>S196</f>
        <v>4134.6000000000004</v>
      </c>
      <c r="T195" s="40">
        <f t="shared" si="20"/>
        <v>85.840634472449452</v>
      </c>
    </row>
    <row r="196" spans="1:22" x14ac:dyDescent="0.25">
      <c r="A196" s="30"/>
      <c r="B196" s="123" t="s">
        <v>155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10"/>
      <c r="N196" s="36">
        <v>5</v>
      </c>
      <c r="O196" s="36">
        <v>3</v>
      </c>
      <c r="P196" s="37" t="s">
        <v>156</v>
      </c>
      <c r="Q196" s="38"/>
      <c r="R196" s="39">
        <f>R198</f>
        <v>4816.6000000000004</v>
      </c>
      <c r="S196" s="39">
        <f>S198</f>
        <v>4134.6000000000004</v>
      </c>
      <c r="T196" s="40">
        <f t="shared" si="20"/>
        <v>85.840634472449452</v>
      </c>
      <c r="U196" s="99"/>
      <c r="V196" s="99"/>
    </row>
    <row r="197" spans="1:22" x14ac:dyDescent="0.25">
      <c r="A197" s="30"/>
      <c r="B197" s="123" t="s">
        <v>65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10"/>
      <c r="N197" s="36">
        <v>5</v>
      </c>
      <c r="O197" s="36">
        <v>3</v>
      </c>
      <c r="P197" s="37" t="s">
        <v>157</v>
      </c>
      <c r="Q197" s="38"/>
      <c r="R197" s="39">
        <f t="shared" ref="R197:S198" si="30">R198</f>
        <v>4816.6000000000004</v>
      </c>
      <c r="S197" s="39">
        <f t="shared" si="30"/>
        <v>4134.6000000000004</v>
      </c>
      <c r="T197" s="40">
        <f t="shared" si="20"/>
        <v>85.840634472449452</v>
      </c>
    </row>
    <row r="198" spans="1:22" x14ac:dyDescent="0.25">
      <c r="A198" s="30"/>
      <c r="B198" s="123" t="s">
        <v>29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10"/>
      <c r="N198" s="36">
        <v>5</v>
      </c>
      <c r="O198" s="36">
        <v>3</v>
      </c>
      <c r="P198" s="37" t="s">
        <v>157</v>
      </c>
      <c r="Q198" s="38" t="s">
        <v>89</v>
      </c>
      <c r="R198" s="39">
        <f t="shared" si="30"/>
        <v>4816.6000000000004</v>
      </c>
      <c r="S198" s="39">
        <f t="shared" si="30"/>
        <v>4134.6000000000004</v>
      </c>
      <c r="T198" s="40">
        <f t="shared" si="20"/>
        <v>85.840634472449452</v>
      </c>
    </row>
    <row r="199" spans="1:22" x14ac:dyDescent="0.25">
      <c r="A199" s="30"/>
      <c r="B199" s="123" t="s">
        <v>67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10"/>
      <c r="N199" s="36">
        <v>5</v>
      </c>
      <c r="O199" s="36">
        <v>3</v>
      </c>
      <c r="P199" s="37" t="s">
        <v>157</v>
      </c>
      <c r="Q199" s="38" t="s">
        <v>90</v>
      </c>
      <c r="R199" s="39">
        <v>4816.6000000000004</v>
      </c>
      <c r="S199" s="97">
        <v>4134.6000000000004</v>
      </c>
      <c r="T199" s="40">
        <f t="shared" si="20"/>
        <v>85.840634472449452</v>
      </c>
    </row>
    <row r="200" spans="1:22" x14ac:dyDescent="0.25">
      <c r="A200" s="30"/>
      <c r="B200" s="159" t="s">
        <v>158</v>
      </c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1"/>
      <c r="N200" s="52">
        <v>8</v>
      </c>
      <c r="O200" s="52">
        <v>0</v>
      </c>
      <c r="P200" s="53" t="s">
        <v>13</v>
      </c>
      <c r="Q200" s="54" t="s">
        <v>13</v>
      </c>
      <c r="R200" s="55">
        <f t="shared" ref="R200:S206" si="31">R201</f>
        <v>580.9</v>
      </c>
      <c r="S200" s="55">
        <f>S201</f>
        <v>580.9</v>
      </c>
      <c r="T200" s="35">
        <f t="shared" si="20"/>
        <v>100</v>
      </c>
    </row>
    <row r="201" spans="1:22" x14ac:dyDescent="0.25">
      <c r="A201" s="30"/>
      <c r="B201" s="114" t="s">
        <v>159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6"/>
      <c r="N201" s="83">
        <v>8</v>
      </c>
      <c r="O201" s="83">
        <v>1</v>
      </c>
      <c r="P201" s="84" t="s">
        <v>13</v>
      </c>
      <c r="Q201" s="85" t="s">
        <v>13</v>
      </c>
      <c r="R201" s="86">
        <f t="shared" si="31"/>
        <v>580.9</v>
      </c>
      <c r="S201" s="86">
        <f t="shared" si="31"/>
        <v>580.9</v>
      </c>
      <c r="T201" s="87">
        <f t="shared" si="20"/>
        <v>100</v>
      </c>
    </row>
    <row r="202" spans="1:22" x14ac:dyDescent="0.25">
      <c r="A202" s="30"/>
      <c r="B202" s="117" t="s">
        <v>169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9"/>
      <c r="N202" s="78">
        <v>8</v>
      </c>
      <c r="O202" s="78">
        <v>1</v>
      </c>
      <c r="P202" s="79" t="s">
        <v>15</v>
      </c>
      <c r="Q202" s="80" t="s">
        <v>13</v>
      </c>
      <c r="R202" s="81">
        <f t="shared" si="31"/>
        <v>580.9</v>
      </c>
      <c r="S202" s="81">
        <f t="shared" si="31"/>
        <v>580.9</v>
      </c>
      <c r="T202" s="82">
        <f t="shared" si="20"/>
        <v>100</v>
      </c>
    </row>
    <row r="203" spans="1:22" x14ac:dyDescent="0.25">
      <c r="A203" s="30"/>
      <c r="B203" s="120" t="s">
        <v>16</v>
      </c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2"/>
      <c r="N203" s="36">
        <v>8</v>
      </c>
      <c r="O203" s="36">
        <v>1</v>
      </c>
      <c r="P203" s="37" t="s">
        <v>17</v>
      </c>
      <c r="Q203" s="38" t="s">
        <v>13</v>
      </c>
      <c r="R203" s="39">
        <f t="shared" si="31"/>
        <v>580.9</v>
      </c>
      <c r="S203" s="39">
        <f t="shared" si="31"/>
        <v>580.9</v>
      </c>
      <c r="T203" s="40">
        <f t="shared" ref="T203:T215" si="32">S203/R203*100</f>
        <v>100</v>
      </c>
    </row>
    <row r="204" spans="1:22" ht="24" customHeight="1" x14ac:dyDescent="0.25">
      <c r="A204" s="30"/>
      <c r="B204" s="120" t="s">
        <v>84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2"/>
      <c r="N204" s="36">
        <v>8</v>
      </c>
      <c r="O204" s="36">
        <v>1</v>
      </c>
      <c r="P204" s="37" t="s">
        <v>19</v>
      </c>
      <c r="Q204" s="38" t="s">
        <v>13</v>
      </c>
      <c r="R204" s="39">
        <f t="shared" si="31"/>
        <v>580.9</v>
      </c>
      <c r="S204" s="39">
        <f t="shared" si="31"/>
        <v>580.9</v>
      </c>
      <c r="T204" s="40">
        <f t="shared" si="32"/>
        <v>100</v>
      </c>
    </row>
    <row r="205" spans="1:22" x14ac:dyDescent="0.25">
      <c r="A205" s="56"/>
      <c r="B205" s="123" t="s">
        <v>65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10"/>
      <c r="N205" s="36">
        <v>8</v>
      </c>
      <c r="O205" s="36">
        <v>1</v>
      </c>
      <c r="P205" s="37" t="s">
        <v>160</v>
      </c>
      <c r="Q205" s="38"/>
      <c r="R205" s="39">
        <f t="shared" si="31"/>
        <v>580.9</v>
      </c>
      <c r="S205" s="39">
        <f t="shared" si="31"/>
        <v>580.9</v>
      </c>
      <c r="T205" s="40">
        <f t="shared" si="32"/>
        <v>100</v>
      </c>
    </row>
    <row r="206" spans="1:22" x14ac:dyDescent="0.25">
      <c r="A206" s="61"/>
      <c r="B206" s="123" t="s">
        <v>29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10"/>
      <c r="N206" s="36">
        <v>8</v>
      </c>
      <c r="O206" s="36">
        <v>1</v>
      </c>
      <c r="P206" s="37" t="s">
        <v>160</v>
      </c>
      <c r="Q206" s="38">
        <v>200</v>
      </c>
      <c r="R206" s="39">
        <f t="shared" si="31"/>
        <v>580.9</v>
      </c>
      <c r="S206" s="39">
        <f t="shared" si="31"/>
        <v>580.9</v>
      </c>
      <c r="T206" s="40">
        <f t="shared" si="32"/>
        <v>100</v>
      </c>
    </row>
    <row r="207" spans="1:22" x14ac:dyDescent="0.25">
      <c r="A207" s="61" t="s">
        <v>161</v>
      </c>
      <c r="B207" s="176" t="s">
        <v>67</v>
      </c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8"/>
      <c r="N207" s="62">
        <v>8</v>
      </c>
      <c r="O207" s="62">
        <v>1</v>
      </c>
      <c r="P207" s="63" t="s">
        <v>160</v>
      </c>
      <c r="Q207" s="64">
        <v>240</v>
      </c>
      <c r="R207" s="65">
        <v>580.9</v>
      </c>
      <c r="S207" s="66">
        <v>580.9</v>
      </c>
      <c r="T207" s="40">
        <f t="shared" si="32"/>
        <v>100</v>
      </c>
    </row>
    <row r="208" spans="1:22" x14ac:dyDescent="0.25">
      <c r="A208" s="70"/>
      <c r="B208" s="179" t="s">
        <v>162</v>
      </c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67">
        <v>10</v>
      </c>
      <c r="O208" s="67">
        <v>0</v>
      </c>
      <c r="P208" s="68" t="s">
        <v>13</v>
      </c>
      <c r="Q208" s="54" t="s">
        <v>13</v>
      </c>
      <c r="R208" s="69">
        <f>R209</f>
        <v>60</v>
      </c>
      <c r="S208" s="69">
        <f>S209</f>
        <v>60</v>
      </c>
      <c r="T208" s="35">
        <f t="shared" si="32"/>
        <v>100</v>
      </c>
    </row>
    <row r="209" spans="1:23" x14ac:dyDescent="0.25">
      <c r="A209" s="70"/>
      <c r="B209" s="181" t="s">
        <v>163</v>
      </c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93">
        <v>10</v>
      </c>
      <c r="O209" s="93">
        <v>1</v>
      </c>
      <c r="P209" s="94" t="s">
        <v>13</v>
      </c>
      <c r="Q209" s="85" t="s">
        <v>13</v>
      </c>
      <c r="R209" s="95">
        <f t="shared" ref="R209:S214" si="33">R210</f>
        <v>60</v>
      </c>
      <c r="S209" s="95">
        <f t="shared" si="33"/>
        <v>60</v>
      </c>
      <c r="T209" s="87">
        <f t="shared" si="32"/>
        <v>100</v>
      </c>
    </row>
    <row r="210" spans="1:23" x14ac:dyDescent="0.25">
      <c r="A210" s="70"/>
      <c r="B210" s="171" t="s">
        <v>169</v>
      </c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88">
        <v>10</v>
      </c>
      <c r="O210" s="88">
        <v>1</v>
      </c>
      <c r="P210" s="89" t="s">
        <v>15</v>
      </c>
      <c r="Q210" s="80" t="s">
        <v>13</v>
      </c>
      <c r="R210" s="96">
        <f t="shared" si="33"/>
        <v>60</v>
      </c>
      <c r="S210" s="96">
        <f t="shared" si="33"/>
        <v>60</v>
      </c>
      <c r="T210" s="82">
        <f t="shared" si="32"/>
        <v>100</v>
      </c>
    </row>
    <row r="211" spans="1:23" x14ac:dyDescent="0.25">
      <c r="A211" s="70"/>
      <c r="B211" s="173" t="s">
        <v>16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5"/>
      <c r="N211" s="71">
        <v>10</v>
      </c>
      <c r="O211" s="71">
        <v>1</v>
      </c>
      <c r="P211" s="72" t="s">
        <v>17</v>
      </c>
      <c r="Q211" s="73" t="s">
        <v>13</v>
      </c>
      <c r="R211" s="74">
        <f t="shared" si="33"/>
        <v>60</v>
      </c>
      <c r="S211" s="74">
        <f t="shared" si="33"/>
        <v>60</v>
      </c>
      <c r="T211" s="40">
        <f t="shared" si="32"/>
        <v>100</v>
      </c>
    </row>
    <row r="212" spans="1:23" ht="23.25" customHeight="1" x14ac:dyDescent="0.25">
      <c r="A212" s="70"/>
      <c r="B212" s="120" t="s">
        <v>143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2"/>
      <c r="N212" s="36">
        <v>10</v>
      </c>
      <c r="O212" s="36">
        <v>1</v>
      </c>
      <c r="P212" s="37" t="s">
        <v>19</v>
      </c>
      <c r="Q212" s="38" t="s">
        <v>13</v>
      </c>
      <c r="R212" s="39">
        <f t="shared" si="33"/>
        <v>60</v>
      </c>
      <c r="S212" s="39">
        <f t="shared" si="33"/>
        <v>60</v>
      </c>
      <c r="T212" s="40">
        <f t="shared" si="32"/>
        <v>100</v>
      </c>
    </row>
    <row r="213" spans="1:23" x14ac:dyDescent="0.25">
      <c r="A213" s="70"/>
      <c r="B213" s="123" t="s">
        <v>27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10"/>
      <c r="N213" s="36">
        <v>10</v>
      </c>
      <c r="O213" s="36">
        <v>1</v>
      </c>
      <c r="P213" s="37" t="s">
        <v>91</v>
      </c>
      <c r="Q213" s="38"/>
      <c r="R213" s="39">
        <f t="shared" si="33"/>
        <v>60</v>
      </c>
      <c r="S213" s="39">
        <f t="shared" si="33"/>
        <v>60</v>
      </c>
      <c r="T213" s="40">
        <f t="shared" si="32"/>
        <v>100</v>
      </c>
      <c r="W213" s="98"/>
    </row>
    <row r="214" spans="1:23" x14ac:dyDescent="0.25">
      <c r="A214" s="70"/>
      <c r="B214" s="123" t="s">
        <v>164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10"/>
      <c r="N214" s="36">
        <v>10</v>
      </c>
      <c r="O214" s="36">
        <v>1</v>
      </c>
      <c r="P214" s="37" t="s">
        <v>91</v>
      </c>
      <c r="Q214" s="38" t="s">
        <v>165</v>
      </c>
      <c r="R214" s="39">
        <f>R215</f>
        <v>60</v>
      </c>
      <c r="S214" s="39">
        <f t="shared" si="33"/>
        <v>60</v>
      </c>
      <c r="T214" s="40">
        <f t="shared" si="32"/>
        <v>100</v>
      </c>
    </row>
    <row r="215" spans="1:23" ht="15.75" thickBot="1" x14ac:dyDescent="0.3">
      <c r="A215" s="70"/>
      <c r="B215" s="176" t="s">
        <v>166</v>
      </c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8"/>
      <c r="N215" s="62">
        <v>10</v>
      </c>
      <c r="O215" s="62">
        <v>1</v>
      </c>
      <c r="P215" s="63" t="s">
        <v>91</v>
      </c>
      <c r="Q215" s="64">
        <v>310</v>
      </c>
      <c r="R215" s="65">
        <v>60</v>
      </c>
      <c r="S215" s="66">
        <v>60</v>
      </c>
      <c r="T215" s="75">
        <f t="shared" si="32"/>
        <v>100</v>
      </c>
    </row>
    <row r="216" spans="1:23" ht="15.75" thickBot="1" x14ac:dyDescent="0.3">
      <c r="B216" s="166" t="s">
        <v>167</v>
      </c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8"/>
      <c r="N216" s="169">
        <f>R208+R177+R200+R129+R108+R101+R11</f>
        <v>68602.95</v>
      </c>
      <c r="O216" s="170"/>
      <c r="P216" s="170"/>
      <c r="Q216" s="170"/>
      <c r="R216" s="170"/>
      <c r="S216" s="76">
        <f>S11+S101+S108+S129+S177+S200+S208</f>
        <v>55869.200000000004</v>
      </c>
      <c r="T216" s="77">
        <f>S216/N216*100</f>
        <v>81.438480415200814</v>
      </c>
    </row>
    <row r="217" spans="1:23" x14ac:dyDescent="0.25">
      <c r="R217" s="99"/>
      <c r="S217" s="99"/>
      <c r="T217" s="101"/>
    </row>
    <row r="218" spans="1:23" x14ac:dyDescent="0.25">
      <c r="P218" s="98"/>
      <c r="R218" s="98"/>
      <c r="S218" s="99"/>
    </row>
    <row r="220" spans="1:23" x14ac:dyDescent="0.25">
      <c r="S220" s="99"/>
    </row>
    <row r="222" spans="1:23" x14ac:dyDescent="0.25">
      <c r="S222" s="98"/>
    </row>
  </sheetData>
  <autoFilter ref="B10:M216" xr:uid="{BB886F2E-B0FD-4449-BF80-A9879DC738F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13">
    <mergeCell ref="B216:M216"/>
    <mergeCell ref="N216:R216"/>
    <mergeCell ref="B210:M210"/>
    <mergeCell ref="B211:M211"/>
    <mergeCell ref="B212:M212"/>
    <mergeCell ref="B213:M213"/>
    <mergeCell ref="B214:M214"/>
    <mergeCell ref="B215:M215"/>
    <mergeCell ref="B204:M204"/>
    <mergeCell ref="B205:M205"/>
    <mergeCell ref="B206:M206"/>
    <mergeCell ref="B207:M207"/>
    <mergeCell ref="B208:M208"/>
    <mergeCell ref="B209:M209"/>
    <mergeCell ref="B200:M200"/>
    <mergeCell ref="B201:M201"/>
    <mergeCell ref="B202:M202"/>
    <mergeCell ref="B203:M203"/>
    <mergeCell ref="B197:M197"/>
    <mergeCell ref="B198:M198"/>
    <mergeCell ref="B199:M199"/>
    <mergeCell ref="B193:M193"/>
    <mergeCell ref="B194:M194"/>
    <mergeCell ref="B195:M195"/>
    <mergeCell ref="B196:M196"/>
    <mergeCell ref="B189:M189"/>
    <mergeCell ref="B190:M190"/>
    <mergeCell ref="B191:M191"/>
    <mergeCell ref="B184:M184"/>
    <mergeCell ref="B185:M185"/>
    <mergeCell ref="B186:M186"/>
    <mergeCell ref="B187:M187"/>
    <mergeCell ref="B188:M188"/>
    <mergeCell ref="B180:M180"/>
    <mergeCell ref="B181:M181"/>
    <mergeCell ref="B182:M182"/>
    <mergeCell ref="B183:M183"/>
    <mergeCell ref="B177:M177"/>
    <mergeCell ref="B178:M178"/>
    <mergeCell ref="B179:M179"/>
    <mergeCell ref="B171:M171"/>
    <mergeCell ref="B172:M172"/>
    <mergeCell ref="B173:M173"/>
    <mergeCell ref="B174:M174"/>
    <mergeCell ref="B175:M175"/>
    <mergeCell ref="B176:M176"/>
    <mergeCell ref="B165:M165"/>
    <mergeCell ref="B166:M166"/>
    <mergeCell ref="B167:M167"/>
    <mergeCell ref="B168:M168"/>
    <mergeCell ref="B169:M169"/>
    <mergeCell ref="B170:M170"/>
    <mergeCell ref="B160:M160"/>
    <mergeCell ref="B161:M161"/>
    <mergeCell ref="B162:M162"/>
    <mergeCell ref="B163:M163"/>
    <mergeCell ref="B164:M164"/>
    <mergeCell ref="B156:M156"/>
    <mergeCell ref="B157:M157"/>
    <mergeCell ref="B158:M158"/>
    <mergeCell ref="B159:M159"/>
    <mergeCell ref="B143:M143"/>
    <mergeCell ref="B144:M144"/>
    <mergeCell ref="B145:M145"/>
    <mergeCell ref="B153:M153"/>
    <mergeCell ref="B154:M154"/>
    <mergeCell ref="B155:M155"/>
    <mergeCell ref="B146:M146"/>
    <mergeCell ref="B147:M147"/>
    <mergeCell ref="B148:M148"/>
    <mergeCell ref="B149:M149"/>
    <mergeCell ref="B150:M150"/>
    <mergeCell ref="B151:M151"/>
    <mergeCell ref="B152:M152"/>
    <mergeCell ref="B137:M137"/>
    <mergeCell ref="B138:M138"/>
    <mergeCell ref="B139:M139"/>
    <mergeCell ref="B140:M140"/>
    <mergeCell ref="B141:M141"/>
    <mergeCell ref="B142:M142"/>
    <mergeCell ref="B131:M131"/>
    <mergeCell ref="B132:M132"/>
    <mergeCell ref="B133:M133"/>
    <mergeCell ref="B134:M134"/>
    <mergeCell ref="B135:M135"/>
    <mergeCell ref="B136:M136"/>
    <mergeCell ref="B125:M125"/>
    <mergeCell ref="B126:M126"/>
    <mergeCell ref="B127:M127"/>
    <mergeCell ref="B128:M128"/>
    <mergeCell ref="B129:M129"/>
    <mergeCell ref="B130:M130"/>
    <mergeCell ref="B119:M119"/>
    <mergeCell ref="B120:M120"/>
    <mergeCell ref="B121:M121"/>
    <mergeCell ref="B122:M122"/>
    <mergeCell ref="B123:M123"/>
    <mergeCell ref="B124:M124"/>
    <mergeCell ref="B113:M113"/>
    <mergeCell ref="B114:M114"/>
    <mergeCell ref="B115:M115"/>
    <mergeCell ref="B116:M116"/>
    <mergeCell ref="B117:M117"/>
    <mergeCell ref="B118:M118"/>
    <mergeCell ref="B107:M107"/>
    <mergeCell ref="B108:M108"/>
    <mergeCell ref="B109:M109"/>
    <mergeCell ref="B110:M110"/>
    <mergeCell ref="B111:M111"/>
    <mergeCell ref="B112:M112"/>
    <mergeCell ref="B101:M101"/>
    <mergeCell ref="B102:M102"/>
    <mergeCell ref="B103:M103"/>
    <mergeCell ref="B104:M104"/>
    <mergeCell ref="B105:M105"/>
    <mergeCell ref="B106:M106"/>
    <mergeCell ref="B97:M97"/>
    <mergeCell ref="B98:M98"/>
    <mergeCell ref="B99:M99"/>
    <mergeCell ref="B100:M100"/>
    <mergeCell ref="B91:M91"/>
    <mergeCell ref="B92:M92"/>
    <mergeCell ref="B93:M93"/>
    <mergeCell ref="B94:M94"/>
    <mergeCell ref="B95:M95"/>
    <mergeCell ref="B96:M96"/>
    <mergeCell ref="B85:M85"/>
    <mergeCell ref="B86:M86"/>
    <mergeCell ref="B87:M87"/>
    <mergeCell ref="B88:M88"/>
    <mergeCell ref="B89:M89"/>
    <mergeCell ref="B90:M90"/>
    <mergeCell ref="B81:M81"/>
    <mergeCell ref="B82:M82"/>
    <mergeCell ref="B83:M83"/>
    <mergeCell ref="B84:M84"/>
    <mergeCell ref="B66:M66"/>
    <mergeCell ref="B67:M67"/>
    <mergeCell ref="B70:M70"/>
    <mergeCell ref="B71:M71"/>
    <mergeCell ref="B77:M77"/>
    <mergeCell ref="B78:M78"/>
    <mergeCell ref="B69:M69"/>
    <mergeCell ref="B68:M68"/>
    <mergeCell ref="B76:M76"/>
    <mergeCell ref="B72:M72"/>
    <mergeCell ref="B73:M73"/>
    <mergeCell ref="B74:M74"/>
    <mergeCell ref="B75:M75"/>
    <mergeCell ref="B65:M65"/>
    <mergeCell ref="B59:M59"/>
    <mergeCell ref="B60:M60"/>
    <mergeCell ref="B61:M61"/>
    <mergeCell ref="B62:M62"/>
    <mergeCell ref="B63:M63"/>
    <mergeCell ref="B64:M64"/>
    <mergeCell ref="B79:M79"/>
    <mergeCell ref="B80:M80"/>
    <mergeCell ref="B53:M53"/>
    <mergeCell ref="B54:M54"/>
    <mergeCell ref="B55:M55"/>
    <mergeCell ref="B56:M56"/>
    <mergeCell ref="B57:M57"/>
    <mergeCell ref="B58:M58"/>
    <mergeCell ref="B41:M41"/>
    <mergeCell ref="B42:M42"/>
    <mergeCell ref="B43:M43"/>
    <mergeCell ref="B44:M44"/>
    <mergeCell ref="B45:M45"/>
    <mergeCell ref="B46:M46"/>
    <mergeCell ref="B47:M47"/>
    <mergeCell ref="B48:M48"/>
    <mergeCell ref="B49:M49"/>
    <mergeCell ref="B50:M50"/>
    <mergeCell ref="B51:M51"/>
    <mergeCell ref="B52:M52"/>
    <mergeCell ref="B22:M22"/>
    <mergeCell ref="B35:M35"/>
    <mergeCell ref="B36:M36"/>
    <mergeCell ref="B37:M37"/>
    <mergeCell ref="B38:M38"/>
    <mergeCell ref="B39:M39"/>
    <mergeCell ref="B40:M40"/>
    <mergeCell ref="B29:M29"/>
    <mergeCell ref="B30:M30"/>
    <mergeCell ref="B31:M31"/>
    <mergeCell ref="B32:M32"/>
    <mergeCell ref="B33:M33"/>
    <mergeCell ref="B34:M34"/>
    <mergeCell ref="B192:M192"/>
    <mergeCell ref="B11:M11"/>
    <mergeCell ref="B12:M12"/>
    <mergeCell ref="B13:M13"/>
    <mergeCell ref="B14:M14"/>
    <mergeCell ref="B15:M15"/>
    <mergeCell ref="B16:M16"/>
    <mergeCell ref="N1:T1"/>
    <mergeCell ref="M2:T2"/>
    <mergeCell ref="N3:T3"/>
    <mergeCell ref="N4:T4"/>
    <mergeCell ref="B10:M10"/>
    <mergeCell ref="C6:T7"/>
    <mergeCell ref="B23:M23"/>
    <mergeCell ref="B24:M24"/>
    <mergeCell ref="B25:M25"/>
    <mergeCell ref="B26:M26"/>
    <mergeCell ref="B27:M27"/>
    <mergeCell ref="B28:M28"/>
    <mergeCell ref="B17:M17"/>
    <mergeCell ref="B18:M18"/>
    <mergeCell ref="B19:M19"/>
    <mergeCell ref="B20:M20"/>
    <mergeCell ref="B21:M21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2024-03-21T11:53:39Z</dcterms:modified>
</cp:coreProperties>
</file>