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1760"/>
  </bookViews>
  <sheets>
    <sheet name="СРБ на год (КВСР)_2" sheetId="2" r:id="rId1"/>
  </sheets>
  <calcPr calcId="125725" refMode="R1C1"/>
</workbook>
</file>

<file path=xl/calcChain.xml><?xml version="1.0" encoding="utf-8"?>
<calcChain xmlns="http://schemas.openxmlformats.org/spreadsheetml/2006/main">
  <c r="R19" i="2"/>
  <c r="S206"/>
  <c r="T206"/>
  <c r="R206"/>
  <c r="T212"/>
  <c r="S211"/>
  <c r="R211"/>
  <c r="R210" s="1"/>
  <c r="S192"/>
  <c r="R192"/>
  <c r="T195"/>
  <c r="S194"/>
  <c r="R194"/>
  <c r="R193" s="1"/>
  <c r="S170"/>
  <c r="S159"/>
  <c r="T202"/>
  <c r="S201"/>
  <c r="R201"/>
  <c r="R200" s="1"/>
  <c r="T200" s="1"/>
  <c r="S200"/>
  <c r="R72"/>
  <c r="R67"/>
  <c r="R66"/>
  <c r="R65"/>
  <c r="R51"/>
  <c r="R28"/>
  <c r="T231"/>
  <c r="S230"/>
  <c r="R230"/>
  <c r="T207"/>
  <c r="T208"/>
  <c r="T209"/>
  <c r="S207"/>
  <c r="R207"/>
  <c r="S208"/>
  <c r="R208"/>
  <c r="T183"/>
  <c r="T185"/>
  <c r="R178"/>
  <c r="R179"/>
  <c r="R180"/>
  <c r="R181"/>
  <c r="S184"/>
  <c r="T184" s="1"/>
  <c r="R184"/>
  <c r="S182"/>
  <c r="R182"/>
  <c r="R122"/>
  <c r="R121" s="1"/>
  <c r="T125"/>
  <c r="S124"/>
  <c r="S123" s="1"/>
  <c r="S122" s="1"/>
  <c r="R124"/>
  <c r="R123"/>
  <c r="T83"/>
  <c r="S81"/>
  <c r="S82"/>
  <c r="R82"/>
  <c r="R81" s="1"/>
  <c r="R80" s="1"/>
  <c r="T76"/>
  <c r="S75"/>
  <c r="R75"/>
  <c r="S73"/>
  <c r="R73"/>
  <c r="T74"/>
  <c r="S29"/>
  <c r="R29"/>
  <c r="T30"/>
  <c r="S41"/>
  <c r="S23"/>
  <c r="T18"/>
  <c r="T24"/>
  <c r="T31"/>
  <c r="T33"/>
  <c r="T35"/>
  <c r="T42"/>
  <c r="T48"/>
  <c r="T49"/>
  <c r="T55"/>
  <c r="T59"/>
  <c r="T63"/>
  <c r="T69"/>
  <c r="T71"/>
  <c r="T79"/>
  <c r="T90"/>
  <c r="T98"/>
  <c r="T104"/>
  <c r="T107"/>
  <c r="T115"/>
  <c r="T118"/>
  <c r="T129"/>
  <c r="T136"/>
  <c r="T139"/>
  <c r="T146"/>
  <c r="T154"/>
  <c r="T160"/>
  <c r="T166"/>
  <c r="T171"/>
  <c r="T176"/>
  <c r="T191"/>
  <c r="T199"/>
  <c r="T205"/>
  <c r="T220"/>
  <c r="T222"/>
  <c r="T227"/>
  <c r="T229"/>
  <c r="T237"/>
  <c r="T243"/>
  <c r="T251"/>
  <c r="T259"/>
  <c r="T260"/>
  <c r="R62"/>
  <c r="R61" s="1"/>
  <c r="R60" s="1"/>
  <c r="S258"/>
  <c r="T258" s="1"/>
  <c r="T230" l="1"/>
  <c r="T211"/>
  <c r="S210"/>
  <c r="T210" s="1"/>
  <c r="T194"/>
  <c r="S193"/>
  <c r="T193" s="1"/>
  <c r="R186"/>
  <c r="R177" s="1"/>
  <c r="S181"/>
  <c r="T182"/>
  <c r="S180"/>
  <c r="T181"/>
  <c r="T122"/>
  <c r="S72"/>
  <c r="T201"/>
  <c r="T81"/>
  <c r="T82"/>
  <c r="T75"/>
  <c r="T123"/>
  <c r="S80"/>
  <c r="T80" s="1"/>
  <c r="T124"/>
  <c r="S22"/>
  <c r="S40"/>
  <c r="S70"/>
  <c r="S179" l="1"/>
  <c r="T180"/>
  <c r="S21"/>
  <c r="S39"/>
  <c r="R256"/>
  <c r="R255" s="1"/>
  <c r="R254" s="1"/>
  <c r="R253" s="1"/>
  <c r="S257"/>
  <c r="S165"/>
  <c r="R165"/>
  <c r="R164" s="1"/>
  <c r="R163" s="1"/>
  <c r="S178" l="1"/>
  <c r="T178" s="1"/>
  <c r="T179"/>
  <c r="S164"/>
  <c r="T165"/>
  <c r="S38"/>
  <c r="S20"/>
  <c r="S256"/>
  <c r="R257"/>
  <c r="T257" s="1"/>
  <c r="S221"/>
  <c r="S226"/>
  <c r="S219"/>
  <c r="S242"/>
  <c r="R242"/>
  <c r="R241" s="1"/>
  <c r="R240" s="1"/>
  <c r="R239" s="1"/>
  <c r="R238" s="1"/>
  <c r="S250"/>
  <c r="S228"/>
  <c r="S236"/>
  <c r="S204"/>
  <c r="S198"/>
  <c r="S190"/>
  <c r="S158"/>
  <c r="S153"/>
  <c r="S145"/>
  <c r="S97"/>
  <c r="S103"/>
  <c r="S106"/>
  <c r="S89"/>
  <c r="S78"/>
  <c r="S58"/>
  <c r="S34"/>
  <c r="S32"/>
  <c r="S114"/>
  <c r="S116"/>
  <c r="S128"/>
  <c r="R128"/>
  <c r="R127" s="1"/>
  <c r="R126" s="1"/>
  <c r="S47"/>
  <c r="R47"/>
  <c r="R46" s="1"/>
  <c r="R45" s="1"/>
  <c r="R44" s="1"/>
  <c r="S62"/>
  <c r="S68"/>
  <c r="S135"/>
  <c r="S175"/>
  <c r="R175"/>
  <c r="R174" s="1"/>
  <c r="R173" s="1"/>
  <c r="R172" s="1"/>
  <c r="S138"/>
  <c r="S54"/>
  <c r="S17"/>
  <c r="S225" l="1"/>
  <c r="S187"/>
  <c r="S36"/>
  <c r="S37"/>
  <c r="S96"/>
  <c r="T97"/>
  <c r="S235"/>
  <c r="S102"/>
  <c r="S203"/>
  <c r="S255"/>
  <c r="T256"/>
  <c r="S163"/>
  <c r="T163" s="1"/>
  <c r="T164"/>
  <c r="S61"/>
  <c r="T62"/>
  <c r="S169"/>
  <c r="S46"/>
  <c r="T47"/>
  <c r="S57"/>
  <c r="S105"/>
  <c r="S152"/>
  <c r="S196"/>
  <c r="S249"/>
  <c r="S241"/>
  <c r="T242"/>
  <c r="S174"/>
  <c r="T175"/>
  <c r="S157"/>
  <c r="S144"/>
  <c r="S137"/>
  <c r="S134"/>
  <c r="S127"/>
  <c r="T128"/>
  <c r="S113"/>
  <c r="S88"/>
  <c r="S77"/>
  <c r="S67"/>
  <c r="S53"/>
  <c r="S16"/>
  <c r="S28"/>
  <c r="S197"/>
  <c r="S188"/>
  <c r="S218"/>
  <c r="S189"/>
  <c r="R41"/>
  <c r="T41" s="1"/>
  <c r="R106"/>
  <c r="R105" s="1"/>
  <c r="R204"/>
  <c r="R203" s="1"/>
  <c r="R236"/>
  <c r="R235" s="1"/>
  <c r="R234" s="1"/>
  <c r="R233" s="1"/>
  <c r="R232" s="1"/>
  <c r="T204" l="1"/>
  <c r="T106"/>
  <c r="S151"/>
  <c r="S56"/>
  <c r="S60"/>
  <c r="T60" s="1"/>
  <c r="T61"/>
  <c r="S254"/>
  <c r="T255"/>
  <c r="T249"/>
  <c r="S248"/>
  <c r="S101"/>
  <c r="S95"/>
  <c r="T96"/>
  <c r="S45"/>
  <c r="T46"/>
  <c r="T236"/>
  <c r="T105"/>
  <c r="S168"/>
  <c r="S186"/>
  <c r="S177" s="1"/>
  <c r="S234"/>
  <c r="T235"/>
  <c r="T203"/>
  <c r="S240"/>
  <c r="T241"/>
  <c r="S224"/>
  <c r="S217"/>
  <c r="S173"/>
  <c r="T174"/>
  <c r="S156"/>
  <c r="S143"/>
  <c r="S133"/>
  <c r="S126"/>
  <c r="S121" s="1"/>
  <c r="T127"/>
  <c r="S112"/>
  <c r="S87"/>
  <c r="S66"/>
  <c r="S65" s="1"/>
  <c r="S52"/>
  <c r="S27"/>
  <c r="S26" s="1"/>
  <c r="S15"/>
  <c r="S94" l="1"/>
  <c r="T95"/>
  <c r="S150"/>
  <c r="T248"/>
  <c r="S247"/>
  <c r="S167"/>
  <c r="S44"/>
  <c r="T45"/>
  <c r="S100"/>
  <c r="T254"/>
  <c r="S253"/>
  <c r="S233"/>
  <c r="T234"/>
  <c r="S239"/>
  <c r="T240"/>
  <c r="S223"/>
  <c r="S216"/>
  <c r="S172"/>
  <c r="T173"/>
  <c r="S155"/>
  <c r="S142"/>
  <c r="S132"/>
  <c r="T126"/>
  <c r="S111"/>
  <c r="S86"/>
  <c r="S51"/>
  <c r="S25"/>
  <c r="S14"/>
  <c r="R117"/>
  <c r="S43" l="1"/>
  <c r="T43" s="1"/>
  <c r="T44"/>
  <c r="S93"/>
  <c r="T94"/>
  <c r="T253"/>
  <c r="S252"/>
  <c r="T247"/>
  <c r="S246"/>
  <c r="S162"/>
  <c r="S149"/>
  <c r="S232"/>
  <c r="T232" s="1"/>
  <c r="T233"/>
  <c r="R116"/>
  <c r="T116" s="1"/>
  <c r="T117"/>
  <c r="S99"/>
  <c r="S238"/>
  <c r="T238" s="1"/>
  <c r="T239"/>
  <c r="S215"/>
  <c r="T172"/>
  <c r="S161"/>
  <c r="S141"/>
  <c r="S131"/>
  <c r="S120"/>
  <c r="S110"/>
  <c r="S85"/>
  <c r="S64"/>
  <c r="S19"/>
  <c r="S13"/>
  <c r="R78"/>
  <c r="R145"/>
  <c r="R144" l="1"/>
  <c r="T145"/>
  <c r="S92"/>
  <c r="T92" s="1"/>
  <c r="T93"/>
  <c r="S148"/>
  <c r="S147" s="1"/>
  <c r="R77"/>
  <c r="T77" s="1"/>
  <c r="T78"/>
  <c r="T246"/>
  <c r="S245"/>
  <c r="S214"/>
  <c r="S140"/>
  <c r="S130"/>
  <c r="S119"/>
  <c r="S109"/>
  <c r="S84"/>
  <c r="S50"/>
  <c r="S12"/>
  <c r="R190"/>
  <c r="R23"/>
  <c r="R40"/>
  <c r="S11" l="1"/>
  <c r="T245"/>
  <c r="S244"/>
  <c r="T244" s="1"/>
  <c r="T121"/>
  <c r="R120"/>
  <c r="R22"/>
  <c r="T23"/>
  <c r="S91"/>
  <c r="R143"/>
  <c r="T144"/>
  <c r="R188"/>
  <c r="T188" s="1"/>
  <c r="T190"/>
  <c r="R39"/>
  <c r="T40"/>
  <c r="S213"/>
  <c r="S108"/>
  <c r="R189"/>
  <c r="T189" s="1"/>
  <c r="R187"/>
  <c r="T187" s="1"/>
  <c r="R38" l="1"/>
  <c r="T39"/>
  <c r="R142"/>
  <c r="T143"/>
  <c r="T120"/>
  <c r="R119"/>
  <c r="T119" s="1"/>
  <c r="R21"/>
  <c r="T22"/>
  <c r="S261"/>
  <c r="R68"/>
  <c r="T68" s="1"/>
  <c r="R221"/>
  <c r="T221" s="1"/>
  <c r="R228"/>
  <c r="T228" s="1"/>
  <c r="R250"/>
  <c r="T250" s="1"/>
  <c r="R153"/>
  <c r="R54"/>
  <c r="T54" s="1"/>
  <c r="R53"/>
  <c r="R114"/>
  <c r="T114" s="1"/>
  <c r="R34"/>
  <c r="T34" s="1"/>
  <c r="R32"/>
  <c r="T32" s="1"/>
  <c r="T29"/>
  <c r="R17"/>
  <c r="R170"/>
  <c r="R58"/>
  <c r="R70"/>
  <c r="T70" s="1"/>
  <c r="R226"/>
  <c r="R219"/>
  <c r="T219" s="1"/>
  <c r="R198"/>
  <c r="R103"/>
  <c r="T103" s="1"/>
  <c r="R138"/>
  <c r="R135"/>
  <c r="R89"/>
  <c r="R159"/>
  <c r="T159" s="1"/>
  <c r="T226" l="1"/>
  <c r="R225"/>
  <c r="R134"/>
  <c r="T134" s="1"/>
  <c r="T135"/>
  <c r="R87"/>
  <c r="T89"/>
  <c r="T198"/>
  <c r="T192" s="1"/>
  <c r="R57"/>
  <c r="T58"/>
  <c r="R52"/>
  <c r="T52" s="1"/>
  <c r="T53"/>
  <c r="R37"/>
  <c r="T37" s="1"/>
  <c r="T38"/>
  <c r="R36"/>
  <c r="T36" s="1"/>
  <c r="T72"/>
  <c r="T73"/>
  <c r="R137"/>
  <c r="T137" s="1"/>
  <c r="T138"/>
  <c r="R16"/>
  <c r="T17"/>
  <c r="R152"/>
  <c r="T152" s="1"/>
  <c r="T153"/>
  <c r="R20"/>
  <c r="T20" s="1"/>
  <c r="T21"/>
  <c r="R141"/>
  <c r="T142"/>
  <c r="R169"/>
  <c r="T169" s="1"/>
  <c r="T170"/>
  <c r="R252"/>
  <c r="T252" s="1"/>
  <c r="R102"/>
  <c r="T102" s="1"/>
  <c r="R101"/>
  <c r="T101" s="1"/>
  <c r="R112"/>
  <c r="R197"/>
  <c r="T197" s="1"/>
  <c r="R196"/>
  <c r="T196" s="1"/>
  <c r="R113"/>
  <c r="T113" s="1"/>
  <c r="R151"/>
  <c r="T151" s="1"/>
  <c r="R218"/>
  <c r="R157"/>
  <c r="R168"/>
  <c r="R150"/>
  <c r="R158"/>
  <c r="T158" s="1"/>
  <c r="R88"/>
  <c r="T88" s="1"/>
  <c r="R64" l="1"/>
  <c r="T67"/>
  <c r="R167"/>
  <c r="T167" s="1"/>
  <c r="T168"/>
  <c r="R111"/>
  <c r="T111" s="1"/>
  <c r="T112"/>
  <c r="T186"/>
  <c r="R149"/>
  <c r="T149" s="1"/>
  <c r="T150"/>
  <c r="R27"/>
  <c r="T28"/>
  <c r="R140"/>
  <c r="T140" s="1"/>
  <c r="T141"/>
  <c r="R217"/>
  <c r="T218"/>
  <c r="R56"/>
  <c r="T57"/>
  <c r="R86"/>
  <c r="T87"/>
  <c r="R133"/>
  <c r="T133" s="1"/>
  <c r="R224"/>
  <c r="T225"/>
  <c r="R156"/>
  <c r="T157"/>
  <c r="R15"/>
  <c r="T16"/>
  <c r="R162"/>
  <c r="R132"/>
  <c r="R100"/>
  <c r="R131" l="1"/>
  <c r="T132"/>
  <c r="R223"/>
  <c r="T223" s="1"/>
  <c r="T224"/>
  <c r="T66"/>
  <c r="R99"/>
  <c r="T100"/>
  <c r="T86"/>
  <c r="R85"/>
  <c r="R216"/>
  <c r="T217"/>
  <c r="R155"/>
  <c r="T156"/>
  <c r="T177"/>
  <c r="R14"/>
  <c r="T15"/>
  <c r="R161"/>
  <c r="T161" s="1"/>
  <c r="T162"/>
  <c r="T56"/>
  <c r="T51"/>
  <c r="R26"/>
  <c r="R25" s="1"/>
  <c r="T27"/>
  <c r="R110"/>
  <c r="T155" l="1"/>
  <c r="R148"/>
  <c r="T65"/>
  <c r="R130"/>
  <c r="T131"/>
  <c r="R109"/>
  <c r="T109" s="1"/>
  <c r="T110"/>
  <c r="R84"/>
  <c r="T84" s="1"/>
  <c r="T85"/>
  <c r="R215"/>
  <c r="T216"/>
  <c r="R91"/>
  <c r="T91" s="1"/>
  <c r="T99"/>
  <c r="T26"/>
  <c r="T14"/>
  <c r="R13"/>
  <c r="R214" l="1"/>
  <c r="T215"/>
  <c r="T130"/>
  <c r="R108"/>
  <c r="T108" s="1"/>
  <c r="T25"/>
  <c r="T148"/>
  <c r="R147"/>
  <c r="T64"/>
  <c r="R50"/>
  <c r="T50" s="1"/>
  <c r="T13"/>
  <c r="R12"/>
  <c r="T147" l="1"/>
  <c r="T19"/>
  <c r="R11"/>
  <c r="T214"/>
  <c r="R213"/>
  <c r="N261" s="1"/>
  <c r="T12"/>
  <c r="T11"/>
  <c r="T213" l="1"/>
  <c r="T261"/>
</calcChain>
</file>

<file path=xl/sharedStrings.xml><?xml version="1.0" encoding="utf-8"?>
<sst xmlns="http://schemas.openxmlformats.org/spreadsheetml/2006/main" count="577" uniqueCount="229">
  <si>
    <t xml:space="preserve"> </t>
  </si>
  <si>
    <t/>
  </si>
  <si>
    <t>540</t>
  </si>
  <si>
    <t>2517080</t>
  </si>
  <si>
    <t>Иные межбюджетные трансферты</t>
  </si>
  <si>
    <t>Межбюджетные трансферты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</si>
  <si>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</si>
  <si>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</si>
  <si>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</si>
  <si>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</si>
  <si>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"Развитие массовой физической культуры и спорта"</t>
  </si>
  <si>
    <t>Физическая культура</t>
  </si>
  <si>
    <t>ФИЗИЧЕСКАЯ КУЛЬТУРА И СПОРТ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</si>
  <si>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</si>
  <si>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</si>
  <si>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</si>
  <si>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</si>
  <si>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Пенсионное обеспечение</t>
  </si>
  <si>
    <t>240</t>
  </si>
  <si>
    <t>Иные закупки товаров, работ и услуг для обеспечения государственных (муниципальных) нужд</t>
  </si>
  <si>
    <t>200</t>
  </si>
  <si>
    <t>Культура</t>
  </si>
  <si>
    <t>Благоустройство</t>
  </si>
  <si>
    <t>Жилищное хозяйство</t>
  </si>
  <si>
    <t>Услуги в области информационных технологий</t>
  </si>
  <si>
    <t>Связь и информатика</t>
  </si>
  <si>
    <t>Подпрограмма "Профилактика правонарушений"</t>
  </si>
  <si>
    <t>Органы юстиции</t>
  </si>
  <si>
    <t>120</t>
  </si>
  <si>
    <t>Расходы на выплаты персоналу государственных (муниципальных) органов</t>
  </si>
  <si>
    <t>Непрограммные расходы</t>
  </si>
  <si>
    <t>Мобилизационная и вневойсковая подготовка</t>
  </si>
  <si>
    <t>Резервные средства</t>
  </si>
  <si>
    <t>800</t>
  </si>
  <si>
    <t>Иные бюджетные ассигнования</t>
  </si>
  <si>
    <t>Другие общегосударственные вопросы</t>
  </si>
  <si>
    <t>Резервные фонды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</si>
  <si>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</si>
  <si>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</si>
  <si>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</si>
  <si>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</si>
  <si>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</si>
  <si>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ВР</t>
  </si>
  <si>
    <t>ЦСР</t>
  </si>
  <si>
    <t>ПР</t>
  </si>
  <si>
    <t>РЗ</t>
  </si>
  <si>
    <t>Наименование показателя</t>
  </si>
  <si>
    <t>тыс.руб</t>
  </si>
  <si>
    <t>к решению Совета депутатов</t>
  </si>
  <si>
    <t>сельского поселения Хулимсунт</t>
  </si>
  <si>
    <t>ИТОГО:</t>
  </si>
  <si>
    <t>Другие вопросы в области национальной безопасности и правоохранительной деятельности</t>
  </si>
  <si>
    <t>Глава муниципального образования</t>
  </si>
  <si>
    <t>Прочие расходы органов местного самоуправления</t>
  </si>
  <si>
    <t>Управление Резервным фондом</t>
  </si>
  <si>
    <t>Расходы на обеспечение деятельности (оказание услуг)муниципальных учреждений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</si>
  <si>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</si>
  <si>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</si>
  <si>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</si>
  <si>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10108D9300</t>
  </si>
  <si>
    <t>Основное мероприятие "Создание условий для деятельности народных дружин"</t>
  </si>
  <si>
    <t>Общеэкономические вопросы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</si>
  <si>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</si>
  <si>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</si>
  <si>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</si>
  <si>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Реализация мероприятий (в случае если не предусмотрено по обособленным направлениям расходов)</t>
  </si>
  <si>
    <t>0900000000</t>
  </si>
  <si>
    <t>Подпрограмма "Содействие проведению капитального ремонта многоквартирных домов"</t>
  </si>
  <si>
    <t>0920000000</t>
  </si>
  <si>
    <t xml:space="preserve">Основное  мероприятие «Управление  и содержание общего имущества многоквартирных домов» </t>
  </si>
  <si>
    <t>0920200000</t>
  </si>
  <si>
    <t>Подпрограмма "Обеспечение реализации муниципальной программы"</t>
  </si>
  <si>
    <t>0960000000</t>
  </si>
  <si>
    <t>Основное мероприятие "Разработка, утверждение, актуализация схем систем коммунальной инфраструктуры"</t>
  </si>
  <si>
    <t>0960300000</t>
  </si>
  <si>
    <t>0960399990</t>
  </si>
  <si>
    <t>2100000000</t>
  </si>
  <si>
    <t>Подпрограмма "Создание новых и обустройство существующих хозяйственных, детских, спортивных площадок"</t>
  </si>
  <si>
    <t>2120000000</t>
  </si>
  <si>
    <t>Основное мероприятие "Приобретение детских площадок"</t>
  </si>
  <si>
    <t>2120100000</t>
  </si>
  <si>
    <t>Подпрограмма "Обеспечение санитарного благополучия на территории сельского поселения"</t>
  </si>
  <si>
    <t>2110000000</t>
  </si>
  <si>
    <t>Основное мероприятие "Отлов бездомных животных, огораживание несанкционированной свалки"</t>
  </si>
  <si>
    <t>2110100000</t>
  </si>
  <si>
    <t>2110199990</t>
  </si>
  <si>
    <t>1700000000</t>
  </si>
  <si>
    <t>Основное мероприятие "Страхование муниципального имущества от случайных и непредвиденных событий"</t>
  </si>
  <si>
    <t>1700200000</t>
  </si>
  <si>
    <t>1700299990</t>
  </si>
  <si>
    <t>1700100000</t>
  </si>
  <si>
    <t>1700199990</t>
  </si>
  <si>
    <t>Муниципальная программа "Обеспечение доступным и комфортным жильем жителей Березовского района в 2016 – 2020 годах"</t>
  </si>
  <si>
    <t>0800000000</t>
  </si>
  <si>
    <t>Подпрограмма "Содействие развитию жилищного строительства"</t>
  </si>
  <si>
    <t>0820000000</t>
  </si>
  <si>
    <t xml:space="preserve">Основное мероприятие "Ликвидация непригодного жилищного фонда" </t>
  </si>
  <si>
    <t>0820300000</t>
  </si>
  <si>
    <t>1800000000</t>
  </si>
  <si>
    <t>1810000000</t>
  </si>
  <si>
    <t>1810100000</t>
  </si>
  <si>
    <t>1810102400</t>
  </si>
  <si>
    <t>0300000000</t>
  </si>
  <si>
    <t>Подпрограмма "Повышение качества культурных услуг, предоставляемых в области библиотечного, музейного и архивного дела"</t>
  </si>
  <si>
    <t>0310000000</t>
  </si>
  <si>
    <t>Основное мероприятие "Развитие библиотечного дела"</t>
  </si>
  <si>
    <t>0310100000</t>
  </si>
  <si>
    <t>0310100590</t>
  </si>
  <si>
    <t>Подпрограмма "Укрепление единого культурного пространства"</t>
  </si>
  <si>
    <t>0340000000</t>
  </si>
  <si>
    <t>Основное мероприятие "Сохранение и развитие народного творчества и традиционной культуры"</t>
  </si>
  <si>
    <t>0340200000</t>
  </si>
  <si>
    <t>0340200590</t>
  </si>
  <si>
    <t>0400000000</t>
  </si>
  <si>
    <t>0410000000</t>
  </si>
  <si>
    <t>Основное мероприятие "Обеспечение организации и проведения физкультурных и массовых спортивных мероприятий"</t>
  </si>
  <si>
    <t>0410100000</t>
  </si>
  <si>
    <t>0410100590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</si>
  <si>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</si>
  <si>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0500000000</t>
  </si>
  <si>
    <t>0510000000</t>
  </si>
  <si>
    <t>0510100000</t>
  </si>
  <si>
    <t>0510185060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</si>
  <si>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</si>
  <si>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</si>
  <si>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</si>
  <si>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</si>
  <si>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</si>
  <si>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</si>
  <si>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2016-2020 годах"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</si>
  <si>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</si>
  <si>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</si>
  <si>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</si>
  <si>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</si>
  <si>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0920299990</t>
  </si>
  <si>
    <t>Обеспечение деятельности финансовых, налоговых и таможенных органов и органов (финансово-бюджетного) надзора</t>
  </si>
  <si>
    <t>Основное мероприятие "Обеспечение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поселений"</t>
  </si>
  <si>
    <t>1700300000</t>
  </si>
  <si>
    <t>1700389020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</si>
  <si>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</si>
  <si>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1810102040</t>
  </si>
  <si>
    <t>Другие вопросы в области национальной экономики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</si>
  <si>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</si>
  <si>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1810189020</t>
  </si>
  <si>
    <t>1010382300</t>
  </si>
  <si>
    <t>Субсидии для создания условий для деятельности народных дружин</t>
  </si>
  <si>
    <t xml:space="preserve">Расходы местного бюджета (в т.ч. поселения) на софинансирование программ 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</si>
  <si>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</si>
  <si>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2120182420</t>
  </si>
  <si>
    <t>1500000000</t>
  </si>
  <si>
    <t>Дорожное хозяйство (дорожные фонды)</t>
  </si>
  <si>
    <t>Муниципальная программа «Развитие транспортной системы сельского поселения Хулимсунт на 2016-2020 годы»</t>
  </si>
  <si>
    <t>Подпрограмма "Дорожное хозяйство"</t>
  </si>
  <si>
    <t>1540000000</t>
  </si>
  <si>
    <t>1000000000</t>
  </si>
  <si>
    <t>Подпрограмма "Профилактика экстремизма"</t>
  </si>
  <si>
    <t>1030000000</t>
  </si>
  <si>
    <t>Основное мероприятие "Укрепление толерантности и профилактика экстремизма в молодежной среде"</t>
  </si>
  <si>
    <t>1030100000</t>
  </si>
  <si>
    <t>1030199990</t>
  </si>
  <si>
    <t>Муниципальная программа «Управление муниципальным имуществом в сельском поселении Хулимсунт на 2014-2018 годы»</t>
  </si>
  <si>
    <t>Основное мероприятие "Приобретение имущества в муниципальную собственность"</t>
  </si>
  <si>
    <t>1700400000</t>
  </si>
  <si>
    <t>1700499990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</si>
  <si>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</si>
  <si>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</si>
  <si>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"Защита населения и территорий от чрезвычайных ситуаций, обеспечение пожарной безопасности на территории муниципального образования сельское поселение Хулимсунт на 2014 – 2020 годы"</t>
  </si>
  <si>
    <t>1100000000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</si>
  <si>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</si>
  <si>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1110000000</t>
  </si>
  <si>
    <t>Основное мероприятие "Организация пропаганды и обучение населения в области гражданской обороны и чрезвычайных ситуаций"</t>
  </si>
  <si>
    <t>1110100000</t>
  </si>
  <si>
    <t>1110122020</t>
  </si>
  <si>
    <t>Основное мероприятие "Сохранность автомобильных дорог общего пользования местного значения"</t>
  </si>
  <si>
    <t>1540200000</t>
  </si>
  <si>
    <t>1540299990</t>
  </si>
  <si>
    <t>Коммунальное хозяйство</t>
  </si>
  <si>
    <t>Подпрограмма "Повышение энергоэффективности в отраслях экономики"</t>
  </si>
  <si>
    <t>0950000000</t>
  </si>
  <si>
    <t>Основное мероприятие "Повышение энергетической эффективности в бюджетной и жилищных сферах"</t>
  </si>
  <si>
    <t>0950100000</t>
  </si>
  <si>
    <t>Приложение 2</t>
  </si>
  <si>
    <t>Утверждено по бюджету</t>
  </si>
  <si>
    <t>Исполнено по бюджету</t>
  </si>
  <si>
    <t>Процент исполнения</t>
  </si>
  <si>
    <t>Муниципальная программа "Совершенствование муниципального управления в сельском поселении Хулимсунт на 2016-2018 годы"</t>
  </si>
  <si>
    <t>Муниципальная программа "Управление муниципальным имуществом в сельском поселении Хулимсунт на 2016-2018 годы"</t>
  </si>
  <si>
    <t>Муниципальная программа "Совершенствование муниципального управления в сельском поселении Хулимсунт на 2016-2018 годов"</t>
  </si>
  <si>
    <t>Муниципальная программа "Совершенствование муниципального управления в сельском поселении Хулимсунт на  2016-2018 годы"</t>
  </si>
  <si>
    <t>Муниципальная программа "Содействие занятости населения на территории сельского поселения Хулимсунт на 2016-2020 годы"</t>
  </si>
  <si>
    <t>Муниципальная программа «Информационное общество сельского поселения Хулимсунт на 2016-2018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</si>
  <si>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2020 годы"</t>
  </si>
  <si>
    <t>Муниципальная программа "Благоустройство территории сельского поселения Хулимсунт на 2016 год"</t>
  </si>
  <si>
    <t>Муниципальная программа "Развитие культуры и туризма в сельском поселении Хулимсунт на 2016-2018 годы"</t>
  </si>
  <si>
    <t>Муниципальная программа "Развитие физической культуры, спорта и молодежной политики в сельском поселении Хулимсунт на 2016-2018 годы"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</si>
  <si>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</si>
  <si>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</si>
  <si>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</si>
  <si>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</si>
  <si>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</si>
  <si>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КИНЕМОТОГРАФИЯ</t>
  </si>
  <si>
    <t>СОЦИАЛЬНАЯ ПОЛИТИКА</t>
  </si>
  <si>
    <t>1810200000</t>
  </si>
  <si>
    <t>Основное мероприятие " Повышение профессионального уровня муниципальных служащих"</t>
  </si>
  <si>
    <t>1810202400</t>
  </si>
  <si>
    <t>10103S2300</t>
  </si>
  <si>
    <t>Расходы местного бюджета на софинансирование субсидии для создания условий для деятельности народных дружин</t>
  </si>
  <si>
    <t>05101S5060</t>
  </si>
  <si>
    <t>1540100000</t>
  </si>
  <si>
    <t>Основное мероприятие "Строительство, реконструкция и капитальный ремонт автомобильных дорог общего пользования местного значения"</t>
  </si>
  <si>
    <t>1540189020</t>
  </si>
  <si>
    <t>0820399990</t>
  </si>
  <si>
    <t>Муниципальная программа "Социальная поддержка жителей сельского поселения Хулимсунт на 2016-2018 годы"</t>
  </si>
  <si>
    <t>Подпрограмма "Дети Югры"</t>
  </si>
  <si>
    <t>0210000000</t>
  </si>
  <si>
    <t>Основное мероприятие "Организация отдыха, оздоровления и занятости детей"</t>
  </si>
  <si>
    <t>0210100000</t>
  </si>
  <si>
    <t>0210199990</t>
  </si>
  <si>
    <t>0200000000</t>
  </si>
  <si>
    <t>21201S2420</t>
  </si>
  <si>
    <t>Расходы местного бюджета на софинансирование 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</t>
  </si>
  <si>
    <t>5000000000</t>
  </si>
  <si>
    <t>Иные межбюджетные трансферты на софинансирование наказов избирателей депутатам Думы ХМАО-Югры</t>
  </si>
  <si>
    <t>5000185160</t>
  </si>
  <si>
    <t>2120199990</t>
  </si>
  <si>
    <t>Исполнение расходов по разделам, подразделам, целевым статьям (муниципальным программам сельского поселения Хулимсунт и непрграммным направлениям деятельности), группам (группам и подгруппам) видов расходов классификации расходов бюджета сельского поселения Хулимсунт за 9 месяцев 2016 года</t>
  </si>
  <si>
    <t>2120182200</t>
  </si>
  <si>
    <t>5000189641</t>
  </si>
  <si>
    <t>от 20.12.2016 №164</t>
  </si>
</sst>
</file>

<file path=xl/styles.xml><?xml version="1.0" encoding="utf-8"?>
<styleSheet xmlns="http://schemas.openxmlformats.org/spreadsheetml/2006/main">
  <numFmts count="7">
    <numFmt numFmtId="164" formatCode="#,##0.0;[Red]\-#,##0.0;0.0"/>
    <numFmt numFmtId="165" formatCode="000;;"/>
    <numFmt numFmtId="166" formatCode="0000000"/>
    <numFmt numFmtId="167" formatCode="00;;"/>
    <numFmt numFmtId="168" formatCode="000"/>
    <numFmt numFmtId="169" formatCode="0000"/>
    <numFmt numFmtId="170" formatCode="#,##0.0_ ;[Red]\-#,##0.0\ 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1" xfId="1" applyBorder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wrapText="1"/>
      <protection hidden="1"/>
    </xf>
    <xf numFmtId="0" fontId="3" fillId="2" borderId="0" xfId="1" applyNumberFormat="1" applyFont="1" applyFill="1" applyAlignment="1" applyProtection="1">
      <protection hidden="1"/>
    </xf>
    <xf numFmtId="0" fontId="1" fillId="2" borderId="3" xfId="1" applyFill="1" applyBorder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49" fontId="4" fillId="0" borderId="0" xfId="1" applyNumberFormat="1" applyFont="1" applyFill="1" applyAlignment="1" applyProtection="1">
      <alignment horizontal="centerContinuous"/>
      <protection hidden="1"/>
    </xf>
    <xf numFmtId="49" fontId="1" fillId="0" borderId="0" xfId="1" applyNumberFormat="1" applyFont="1" applyFill="1" applyAlignment="1" applyProtection="1">
      <protection hidden="1"/>
    </xf>
    <xf numFmtId="49" fontId="3" fillId="2" borderId="3" xfId="1" applyNumberFormat="1" applyFont="1" applyFill="1" applyBorder="1" applyAlignment="1" applyProtection="1">
      <protection hidden="1"/>
    </xf>
    <xf numFmtId="49" fontId="1" fillId="0" borderId="0" xfId="1" applyNumberFormat="1" applyProtection="1">
      <protection hidden="1"/>
    </xf>
    <xf numFmtId="49" fontId="1" fillId="0" borderId="0" xfId="1" applyNumberFormat="1"/>
    <xf numFmtId="0" fontId="1" fillId="0" borderId="0" xfId="1" applyFont="1"/>
    <xf numFmtId="170" fontId="1" fillId="0" borderId="0" xfId="1" applyNumberFormat="1"/>
    <xf numFmtId="170" fontId="1" fillId="0" borderId="0" xfId="1" applyNumberFormat="1" applyBorder="1" applyProtection="1">
      <protection hidden="1"/>
    </xf>
    <xf numFmtId="0" fontId="1" fillId="0" borderId="0" xfId="1" applyBorder="1" applyProtection="1">
      <protection hidden="1"/>
    </xf>
    <xf numFmtId="49" fontId="1" fillId="0" borderId="0" xfId="1" applyNumberFormat="1" applyBorder="1" applyProtection="1">
      <protection hidden="1"/>
    </xf>
    <xf numFmtId="168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0" fontId="6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2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24" xfId="1" applyNumberFormat="1" applyFont="1" applyFill="1" applyBorder="1" applyAlignment="1" applyProtection="1">
      <alignment horizontal="center" vertical="center" wrapText="1"/>
      <protection hidden="1"/>
    </xf>
    <xf numFmtId="49" fontId="6" fillId="4" borderId="11" xfId="1" applyNumberFormat="1" applyFont="1" applyFill="1" applyBorder="1" applyAlignment="1" applyProtection="1">
      <alignment horizontal="center" vertical="center"/>
      <protection hidden="1"/>
    </xf>
    <xf numFmtId="165" fontId="6" fillId="4" borderId="12" xfId="1" applyNumberFormat="1" applyFont="1" applyFill="1" applyBorder="1" applyAlignment="1" applyProtection="1">
      <alignment horizontal="center" vertical="center"/>
      <protection hidden="1"/>
    </xf>
    <xf numFmtId="49" fontId="6" fillId="5" borderId="6" xfId="1" applyNumberFormat="1" applyFont="1" applyFill="1" applyBorder="1" applyAlignment="1" applyProtection="1">
      <alignment horizontal="center" vertical="center"/>
      <protection hidden="1"/>
    </xf>
    <xf numFmtId="165" fontId="6" fillId="5" borderId="7" xfId="1" applyNumberFormat="1" applyFont="1" applyFill="1" applyBorder="1" applyAlignment="1" applyProtection="1">
      <alignment horizontal="center" vertical="center"/>
      <protection hidden="1"/>
    </xf>
    <xf numFmtId="49" fontId="6" fillId="2" borderId="6" xfId="1" applyNumberFormat="1" applyFont="1" applyFill="1" applyBorder="1" applyAlignment="1" applyProtection="1">
      <alignment horizontal="center" vertical="center"/>
      <protection hidden="1"/>
    </xf>
    <xf numFmtId="165" fontId="6" fillId="2" borderId="7" xfId="1" applyNumberFormat="1" applyFont="1" applyFill="1" applyBorder="1" applyAlignment="1" applyProtection="1">
      <alignment horizontal="center" vertical="center"/>
      <protection hidden="1"/>
    </xf>
    <xf numFmtId="49" fontId="6" fillId="4" borderId="6" xfId="1" applyNumberFormat="1" applyFont="1" applyFill="1" applyBorder="1" applyAlignment="1" applyProtection="1">
      <alignment horizontal="center" vertical="center"/>
      <protection hidden="1"/>
    </xf>
    <xf numFmtId="165" fontId="6" fillId="4" borderId="7" xfId="1" applyNumberFormat="1" applyFont="1" applyFill="1" applyBorder="1" applyAlignment="1" applyProtection="1">
      <alignment horizontal="center" vertical="center"/>
      <protection hidden="1"/>
    </xf>
    <xf numFmtId="49" fontId="6" fillId="0" borderId="6" xfId="1" applyNumberFormat="1" applyFont="1" applyFill="1" applyBorder="1" applyAlignment="1" applyProtection="1">
      <alignment horizontal="center" vertical="center"/>
      <protection hidden="1"/>
    </xf>
    <xf numFmtId="0" fontId="6" fillId="2" borderId="4" xfId="1" applyNumberFormat="1" applyFont="1" applyFill="1" applyBorder="1" applyAlignment="1" applyProtection="1">
      <alignment horizontal="center" vertical="center"/>
      <protection hidden="1"/>
    </xf>
    <xf numFmtId="0" fontId="6" fillId="2" borderId="5" xfId="1" applyNumberFormat="1" applyFont="1" applyFill="1" applyBorder="1" applyAlignment="1" applyProtection="1">
      <alignment horizontal="center" vertical="center"/>
      <protection hidden="1"/>
    </xf>
    <xf numFmtId="49" fontId="6" fillId="2" borderId="5" xfId="1" applyNumberFormat="1" applyFont="1" applyFill="1" applyBorder="1" applyAlignment="1" applyProtection="1">
      <alignment horizontal="center" vertical="center"/>
      <protection hidden="1"/>
    </xf>
    <xf numFmtId="0" fontId="6" fillId="2" borderId="27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/>
      <protection hidden="1"/>
    </xf>
    <xf numFmtId="167" fontId="6" fillId="4" borderId="11" xfId="1" applyNumberFormat="1" applyFont="1" applyFill="1" applyBorder="1" applyAlignment="1" applyProtection="1">
      <alignment horizontal="center" vertical="center"/>
      <protection hidden="1"/>
    </xf>
    <xf numFmtId="164" fontId="6" fillId="4" borderId="11" xfId="1" applyNumberFormat="1" applyFont="1" applyFill="1" applyBorder="1" applyAlignment="1" applyProtection="1">
      <alignment horizontal="center" vertical="center"/>
      <protection hidden="1"/>
    </xf>
    <xf numFmtId="164" fontId="6" fillId="4" borderId="7" xfId="1" applyNumberFormat="1" applyFont="1" applyFill="1" applyBorder="1" applyAlignment="1" applyProtection="1">
      <alignment horizontal="center" vertical="center"/>
      <protection hidden="1"/>
    </xf>
    <xf numFmtId="167" fontId="6" fillId="5" borderId="6" xfId="1" applyNumberFormat="1" applyFont="1" applyFill="1" applyBorder="1" applyAlignment="1" applyProtection="1">
      <alignment horizontal="center" vertical="center"/>
      <protection hidden="1"/>
    </xf>
    <xf numFmtId="164" fontId="6" fillId="5" borderId="6" xfId="1" applyNumberFormat="1" applyFont="1" applyFill="1" applyBorder="1" applyAlignment="1" applyProtection="1">
      <alignment horizontal="center" vertical="center"/>
      <protection hidden="1"/>
    </xf>
    <xf numFmtId="164" fontId="6" fillId="5" borderId="7" xfId="1" applyNumberFormat="1" applyFont="1" applyFill="1" applyBorder="1" applyAlignment="1" applyProtection="1">
      <alignment horizontal="center" vertical="center"/>
      <protection hidden="1"/>
    </xf>
    <xf numFmtId="167" fontId="6" fillId="2" borderId="6" xfId="1" applyNumberFormat="1" applyFont="1" applyFill="1" applyBorder="1" applyAlignment="1" applyProtection="1">
      <alignment horizontal="center" vertical="center"/>
      <protection hidden="1"/>
    </xf>
    <xf numFmtId="164" fontId="6" fillId="2" borderId="6" xfId="1" applyNumberFormat="1" applyFont="1" applyFill="1" applyBorder="1" applyAlignment="1" applyProtection="1">
      <alignment horizontal="center" vertical="center"/>
      <protection hidden="1"/>
    </xf>
    <xf numFmtId="164" fontId="6" fillId="2" borderId="7" xfId="1" applyNumberFormat="1" applyFont="1" applyFill="1" applyBorder="1" applyAlignment="1" applyProtection="1">
      <alignment horizontal="center" vertical="center"/>
      <protection hidden="1"/>
    </xf>
    <xf numFmtId="164" fontId="6" fillId="0" borderId="6" xfId="1" applyNumberFormat="1" applyFont="1" applyFill="1" applyBorder="1" applyAlignment="1" applyProtection="1">
      <alignment horizontal="center" vertical="center"/>
      <protection hidden="1"/>
    </xf>
    <xf numFmtId="164" fontId="6" fillId="0" borderId="7" xfId="1" applyNumberFormat="1" applyFont="1" applyFill="1" applyBorder="1" applyAlignment="1" applyProtection="1">
      <alignment horizontal="center" vertical="center"/>
      <protection hidden="1"/>
    </xf>
    <xf numFmtId="167" fontId="6" fillId="4" borderId="6" xfId="1" applyNumberFormat="1" applyFont="1" applyFill="1" applyBorder="1" applyAlignment="1" applyProtection="1">
      <alignment horizontal="center" vertical="center"/>
      <protection hidden="1"/>
    </xf>
    <xf numFmtId="164" fontId="6" fillId="4" borderId="6" xfId="1" applyNumberFormat="1" applyFont="1" applyFill="1" applyBorder="1" applyAlignment="1" applyProtection="1">
      <alignment horizontal="center" vertical="center"/>
      <protection hidden="1"/>
    </xf>
    <xf numFmtId="167" fontId="6" fillId="2" borderId="13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Border="1" applyAlignment="1" applyProtection="1">
      <alignment horizontal="center" vertical="center"/>
      <protection hidden="1"/>
    </xf>
    <xf numFmtId="49" fontId="6" fillId="2" borderId="0" xfId="1" applyNumberFormat="1" applyFont="1" applyFill="1" applyBorder="1" applyAlignment="1" applyProtection="1">
      <alignment horizontal="center" vertical="center"/>
      <protection hidden="1"/>
    </xf>
    <xf numFmtId="164" fontId="6" fillId="2" borderId="10" xfId="1" applyNumberFormat="1" applyFont="1" applyFill="1" applyBorder="1" applyAlignment="1" applyProtection="1">
      <alignment horizontal="center" vertical="center"/>
      <protection hidden="1"/>
    </xf>
    <xf numFmtId="164" fontId="6" fillId="2" borderId="25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Border="1" applyAlignment="1" applyProtection="1">
      <protection hidden="1"/>
    </xf>
    <xf numFmtId="170" fontId="5" fillId="2" borderId="26" xfId="1" applyNumberFormat="1" applyFont="1" applyFill="1" applyBorder="1" applyAlignment="1" applyProtection="1">
      <alignment horizontal="center" vertical="center"/>
      <protection hidden="1"/>
    </xf>
    <xf numFmtId="164" fontId="5" fillId="2" borderId="23" xfId="1" applyNumberFormat="1" applyFont="1" applyFill="1" applyBorder="1" applyAlignment="1" applyProtection="1">
      <alignment horizontal="center" vertical="center"/>
      <protection hidden="1"/>
    </xf>
    <xf numFmtId="167" fontId="5" fillId="2" borderId="6" xfId="1" applyNumberFormat="1" applyFont="1" applyFill="1" applyBorder="1" applyAlignment="1" applyProtection="1">
      <alignment horizontal="center" vertical="center"/>
      <protection hidden="1"/>
    </xf>
    <xf numFmtId="49" fontId="5" fillId="2" borderId="6" xfId="1" applyNumberFormat="1" applyFont="1" applyFill="1" applyBorder="1" applyAlignment="1" applyProtection="1">
      <alignment horizontal="center" vertical="center"/>
      <protection hidden="1"/>
    </xf>
    <xf numFmtId="165" fontId="5" fillId="2" borderId="7" xfId="1" applyNumberFormat="1" applyFont="1" applyFill="1" applyBorder="1" applyAlignment="1" applyProtection="1">
      <alignment horizontal="center" vertical="center"/>
      <protection hidden="1"/>
    </xf>
    <xf numFmtId="164" fontId="5" fillId="2" borderId="6" xfId="1" applyNumberFormat="1" applyFont="1" applyFill="1" applyBorder="1" applyAlignment="1" applyProtection="1">
      <alignment horizontal="center" vertical="center"/>
      <protection hidden="1"/>
    </xf>
    <xf numFmtId="164" fontId="5" fillId="2" borderId="7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167" fontId="5" fillId="2" borderId="13" xfId="1" applyNumberFormat="1" applyFont="1" applyFill="1" applyBorder="1" applyAlignment="1" applyProtection="1">
      <alignment horizontal="center" vertical="center"/>
      <protection hidden="1"/>
    </xf>
    <xf numFmtId="167" fontId="6" fillId="3" borderId="6" xfId="1" applyNumberFormat="1" applyFont="1" applyFill="1" applyBorder="1" applyAlignment="1" applyProtection="1">
      <alignment horizontal="center" vertical="center"/>
      <protection hidden="1"/>
    </xf>
    <xf numFmtId="49" fontId="6" fillId="3" borderId="6" xfId="1" applyNumberFormat="1" applyFont="1" applyFill="1" applyBorder="1" applyAlignment="1" applyProtection="1">
      <alignment horizontal="center" vertical="center"/>
      <protection hidden="1"/>
    </xf>
    <xf numFmtId="165" fontId="6" fillId="3" borderId="7" xfId="1" applyNumberFormat="1" applyFont="1" applyFill="1" applyBorder="1" applyAlignment="1" applyProtection="1">
      <alignment horizontal="center" vertical="center"/>
      <protection hidden="1"/>
    </xf>
    <xf numFmtId="164" fontId="6" fillId="3" borderId="6" xfId="1" applyNumberFormat="1" applyFont="1" applyFill="1" applyBorder="1" applyAlignment="1" applyProtection="1">
      <alignment horizontal="center" vertical="center"/>
      <protection hidden="1"/>
    </xf>
    <xf numFmtId="164" fontId="6" fillId="3" borderId="7" xfId="1" applyNumberFormat="1" applyFont="1" applyFill="1" applyBorder="1" applyAlignment="1" applyProtection="1">
      <alignment horizontal="center" vertical="center"/>
      <protection hidden="1"/>
    </xf>
    <xf numFmtId="167" fontId="5" fillId="3" borderId="6" xfId="1" applyNumberFormat="1" applyFont="1" applyFill="1" applyBorder="1" applyAlignment="1" applyProtection="1">
      <alignment horizontal="center" vertical="center"/>
      <protection hidden="1"/>
    </xf>
    <xf numFmtId="49" fontId="5" fillId="3" borderId="6" xfId="1" applyNumberFormat="1" applyFont="1" applyFill="1" applyBorder="1" applyAlignment="1" applyProtection="1">
      <alignment horizontal="center" vertical="center"/>
      <protection hidden="1"/>
    </xf>
    <xf numFmtId="165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49" fontId="5" fillId="0" borderId="6" xfId="1" applyNumberFormat="1" applyFont="1" applyFill="1" applyBorder="1" applyAlignment="1" applyProtection="1">
      <alignment horizontal="center" vertical="center"/>
      <protection hidden="1"/>
    </xf>
    <xf numFmtId="170" fontId="5" fillId="2" borderId="6" xfId="1" applyNumberFormat="1" applyFont="1" applyFill="1" applyBorder="1" applyAlignment="1" applyProtection="1">
      <alignment horizontal="center" vertical="center"/>
      <protection hidden="1"/>
    </xf>
    <xf numFmtId="170" fontId="6" fillId="2" borderId="7" xfId="1" applyNumberFormat="1" applyFont="1" applyFill="1" applyBorder="1" applyAlignment="1" applyProtection="1">
      <alignment horizontal="center" vertical="center"/>
      <protection hidden="1"/>
    </xf>
    <xf numFmtId="170" fontId="1" fillId="0" borderId="0" xfId="1" applyNumberFormat="1" applyProtection="1">
      <protection hidden="1"/>
    </xf>
    <xf numFmtId="164" fontId="1" fillId="0" borderId="0" xfId="1" applyNumberFormat="1"/>
    <xf numFmtId="168" fontId="6" fillId="6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6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6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3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3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3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4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3" xfId="1" applyNumberFormat="1" applyFont="1" applyFill="1" applyBorder="1" applyAlignment="1" applyProtection="1">
      <alignment horizontal="left" vertical="center" wrapText="1"/>
      <protection hidden="1"/>
    </xf>
    <xf numFmtId="169" fontId="5" fillId="3" borderId="15" xfId="1" applyNumberFormat="1" applyFont="1" applyFill="1" applyBorder="1" applyAlignment="1" applyProtection="1">
      <alignment horizontal="left" vertical="center" wrapText="1"/>
      <protection hidden="1"/>
    </xf>
    <xf numFmtId="169" fontId="6" fillId="3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3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3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15" xfId="1" applyNumberFormat="1" applyFont="1" applyFill="1" applyBorder="1" applyAlignment="1" applyProtection="1">
      <alignment horizontal="left" vertical="center" wrapText="1"/>
      <protection hidden="1"/>
    </xf>
    <xf numFmtId="169" fontId="6" fillId="5" borderId="14" xfId="1" applyNumberFormat="1" applyFont="1" applyFill="1" applyBorder="1" applyAlignment="1" applyProtection="1">
      <alignment horizontal="left" vertical="center" wrapText="1"/>
      <protection hidden="1"/>
    </xf>
    <xf numFmtId="169" fontId="6" fillId="5" borderId="13" xfId="1" applyNumberFormat="1" applyFont="1" applyFill="1" applyBorder="1" applyAlignment="1" applyProtection="1">
      <alignment horizontal="left" vertical="center" wrapText="1"/>
      <protection hidden="1"/>
    </xf>
    <xf numFmtId="169" fontId="6" fillId="5" borderId="15" xfId="1" applyNumberFormat="1" applyFont="1" applyFill="1" applyBorder="1" applyAlignment="1" applyProtection="1">
      <alignment horizontal="left" vertical="center" wrapText="1"/>
      <protection hidden="1"/>
    </xf>
    <xf numFmtId="166" fontId="5" fillId="3" borderId="14" xfId="1" applyNumberFormat="1" applyFont="1" applyFill="1" applyBorder="1" applyAlignment="1" applyProtection="1">
      <alignment horizontal="left" vertical="center" wrapText="1"/>
      <protection hidden="1"/>
    </xf>
    <xf numFmtId="166" fontId="5" fillId="3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3" borderId="15" xfId="1" applyNumberFormat="1" applyFont="1" applyFill="1" applyBorder="1" applyAlignment="1" applyProtection="1">
      <alignment horizontal="left" vertical="center" wrapText="1"/>
      <protection hidden="1"/>
    </xf>
    <xf numFmtId="166" fontId="6" fillId="2" borderId="14" xfId="1" applyNumberFormat="1" applyFont="1" applyFill="1" applyBorder="1" applyAlignment="1" applyProtection="1">
      <alignment horizontal="left" vertical="center" wrapText="1"/>
      <protection hidden="1"/>
    </xf>
    <xf numFmtId="166" fontId="6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6" fillId="2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4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3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5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14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8" fontId="5" fillId="2" borderId="15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6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5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Alignment="1">
      <alignment horizontal="right"/>
    </xf>
    <xf numFmtId="0" fontId="1" fillId="0" borderId="0" xfId="1" applyAlignment="1">
      <alignment horizontal="right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5" fillId="2" borderId="19" xfId="1" applyNumberFormat="1" applyFont="1" applyFill="1" applyBorder="1" applyAlignment="1" applyProtection="1">
      <alignment horizontal="left" vertical="center"/>
      <protection hidden="1"/>
    </xf>
    <xf numFmtId="0" fontId="5" fillId="2" borderId="20" xfId="1" applyNumberFormat="1" applyFont="1" applyFill="1" applyBorder="1" applyAlignment="1" applyProtection="1">
      <alignment horizontal="left" vertical="center"/>
      <protection hidden="1"/>
    </xf>
    <xf numFmtId="0" fontId="5" fillId="2" borderId="4" xfId="1" applyNumberFormat="1" applyFont="1" applyFill="1" applyBorder="1" applyAlignment="1" applyProtection="1">
      <alignment horizontal="left" vertical="center"/>
      <protection hidden="1"/>
    </xf>
    <xf numFmtId="169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5" fillId="0" borderId="13" xfId="1" applyNumberFormat="1" applyFont="1" applyFill="1" applyBorder="1" applyAlignment="1" applyProtection="1">
      <alignment horizontal="left" vertical="center" wrapText="1"/>
      <protection hidden="1"/>
    </xf>
    <xf numFmtId="169" fontId="5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6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7" xfId="1" applyNumberFormat="1" applyFont="1" applyFill="1" applyBorder="1" applyAlignment="1" applyProtection="1">
      <alignment horizontal="left" vertical="center" wrapText="1"/>
      <protection hidden="1"/>
    </xf>
    <xf numFmtId="169" fontId="5" fillId="4" borderId="18" xfId="1" applyNumberFormat="1" applyFont="1" applyFill="1" applyBorder="1" applyAlignment="1" applyProtection="1">
      <alignment horizontal="left" vertical="center" wrapText="1"/>
      <protection hidden="1"/>
    </xf>
    <xf numFmtId="170" fontId="5" fillId="2" borderId="19" xfId="1" applyNumberFormat="1" applyFont="1" applyFill="1" applyBorder="1" applyAlignment="1" applyProtection="1">
      <alignment horizontal="right" vertical="center"/>
      <protection hidden="1"/>
    </xf>
    <xf numFmtId="170" fontId="5" fillId="2" borderId="20" xfId="1" applyNumberFormat="1" applyFont="1" applyFill="1" applyBorder="1" applyAlignment="1" applyProtection="1">
      <alignment horizontal="right" vertical="center"/>
      <protection hidden="1"/>
    </xf>
    <xf numFmtId="170" fontId="5" fillId="2" borderId="28" xfId="1" applyNumberFormat="1" applyFont="1" applyFill="1" applyBorder="1" applyAlignment="1" applyProtection="1">
      <alignment horizontal="right" vertical="center"/>
      <protection hidden="1"/>
    </xf>
    <xf numFmtId="168" fontId="6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3" xfId="1" applyNumberFormat="1" applyFont="1" applyFill="1" applyBorder="1" applyAlignment="1" applyProtection="1">
      <alignment horizontal="left" vertical="center" wrapText="1"/>
      <protection hidden="1"/>
    </xf>
    <xf numFmtId="168" fontId="6" fillId="0" borderId="15" xfId="1" applyNumberFormat="1" applyFont="1" applyFill="1" applyBorder="1" applyAlignment="1" applyProtection="1">
      <alignment horizontal="left" vertical="center" wrapText="1"/>
      <protection hidden="1"/>
    </xf>
    <xf numFmtId="168" fontId="6" fillId="5" borderId="6" xfId="1" applyNumberFormat="1" applyFont="1" applyFill="1" applyBorder="1" applyAlignment="1" applyProtection="1">
      <alignment horizontal="left" vertical="center" wrapText="1"/>
      <protection hidden="1"/>
    </xf>
    <xf numFmtId="0" fontId="6" fillId="2" borderId="14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left" vertical="center"/>
    </xf>
    <xf numFmtId="168" fontId="5" fillId="3" borderId="8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9" xfId="1" applyNumberFormat="1" applyFont="1" applyFill="1" applyBorder="1" applyAlignment="1" applyProtection="1">
      <alignment horizontal="left" vertical="center" wrapText="1"/>
      <protection hidden="1"/>
    </xf>
    <xf numFmtId="168" fontId="5" fillId="3" borderId="2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5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9"/>
  <sheetViews>
    <sheetView showGridLines="0" tabSelected="1" workbookViewId="0">
      <selection activeCell="M8" sqref="M8"/>
    </sheetView>
  </sheetViews>
  <sheetFormatPr defaultRowHeight="12.75"/>
  <cols>
    <col min="1" max="1" width="9.28515625" style="1" customWidth="1"/>
    <col min="2" max="2" width="14" style="1" customWidth="1"/>
    <col min="3" max="3" width="6.85546875" style="1" customWidth="1"/>
    <col min="4" max="4" width="6.5703125" style="1" customWidth="1"/>
    <col min="5" max="5" width="5.85546875" style="1" customWidth="1"/>
    <col min="6" max="6" width="6.28515625" style="1" customWidth="1"/>
    <col min="7" max="7" width="6" style="1" customWidth="1"/>
    <col min="8" max="8" width="6.5703125" style="1" customWidth="1"/>
    <col min="9" max="9" width="5.140625" style="1" customWidth="1"/>
    <col min="10" max="10" width="3.140625" style="1" customWidth="1"/>
    <col min="11" max="11" width="3.85546875" style="1" customWidth="1"/>
    <col min="12" max="12" width="5.28515625" style="1" customWidth="1"/>
    <col min="13" max="13" width="29" style="1" customWidth="1"/>
    <col min="14" max="15" width="3.5703125" style="1" customWidth="1"/>
    <col min="16" max="16" width="11.140625" style="19" customWidth="1"/>
    <col min="17" max="17" width="4.85546875" style="1" customWidth="1"/>
    <col min="18" max="18" width="8.7109375" style="1" customWidth="1"/>
    <col min="19" max="19" width="10.42578125" style="1" customWidth="1"/>
    <col min="20" max="20" width="9.7109375" style="1" customWidth="1"/>
    <col min="21" max="16384" width="9.140625" style="1"/>
  </cols>
  <sheetData>
    <row r="1" spans="1:20">
      <c r="N1" s="130" t="s">
        <v>181</v>
      </c>
      <c r="O1" s="130"/>
      <c r="P1" s="130"/>
      <c r="Q1" s="130"/>
      <c r="R1" s="130"/>
      <c r="S1" s="130"/>
      <c r="T1" s="130"/>
    </row>
    <row r="2" spans="1:20">
      <c r="N2" s="131" t="s">
        <v>48</v>
      </c>
      <c r="O2" s="131"/>
      <c r="P2" s="131"/>
      <c r="Q2" s="131"/>
      <c r="R2" s="131"/>
      <c r="S2" s="131"/>
      <c r="T2" s="131"/>
    </row>
    <row r="3" spans="1:20">
      <c r="N3" s="131" t="s">
        <v>49</v>
      </c>
      <c r="O3" s="131"/>
      <c r="P3" s="131"/>
      <c r="Q3" s="131"/>
      <c r="R3" s="131"/>
      <c r="S3" s="131"/>
      <c r="T3" s="131"/>
    </row>
    <row r="4" spans="1:20">
      <c r="N4" s="131" t="s">
        <v>228</v>
      </c>
      <c r="O4" s="131"/>
      <c r="P4" s="131"/>
      <c r="Q4" s="131"/>
      <c r="R4" s="131"/>
      <c r="S4" s="131"/>
      <c r="T4" s="131"/>
    </row>
    <row r="6" spans="1:20" ht="58.5" customHeight="1">
      <c r="B6" s="11"/>
      <c r="C6" s="11"/>
      <c r="D6" s="11"/>
      <c r="E6" s="11"/>
      <c r="F6" s="132" t="s">
        <v>225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1"/>
      <c r="R6" s="11"/>
      <c r="S6" s="11"/>
      <c r="T6" s="11"/>
    </row>
    <row r="7" spans="1:20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/>
      <c r="Q7" s="10"/>
      <c r="R7" s="10"/>
      <c r="S7" s="10"/>
      <c r="T7" s="10"/>
    </row>
    <row r="8" spans="1:20" ht="12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6"/>
      <c r="Q8" s="3"/>
      <c r="R8" s="9"/>
      <c r="S8" s="9"/>
      <c r="T8" s="9"/>
    </row>
    <row r="9" spans="1:20" ht="11.25" customHeight="1" thickBo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  <c r="O9" s="14"/>
      <c r="P9" s="17"/>
      <c r="Q9" s="14"/>
      <c r="S9" s="12"/>
      <c r="T9" s="12" t="s">
        <v>47</v>
      </c>
    </row>
    <row r="10" spans="1:20" ht="39" customHeight="1" thickBot="1">
      <c r="A10" s="8"/>
      <c r="B10" s="133" t="s">
        <v>46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5"/>
      <c r="N10" s="40" t="s">
        <v>45</v>
      </c>
      <c r="O10" s="41" t="s">
        <v>44</v>
      </c>
      <c r="P10" s="42" t="s">
        <v>43</v>
      </c>
      <c r="Q10" s="41" t="s">
        <v>42</v>
      </c>
      <c r="R10" s="28" t="s">
        <v>182</v>
      </c>
      <c r="S10" s="29" t="s">
        <v>183</v>
      </c>
      <c r="T10" s="30" t="s">
        <v>184</v>
      </c>
    </row>
    <row r="11" spans="1:20" ht="12.75" customHeight="1">
      <c r="A11" s="7"/>
      <c r="B11" s="139" t="s">
        <v>195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1"/>
      <c r="N11" s="45">
        <v>1</v>
      </c>
      <c r="O11" s="45">
        <v>0</v>
      </c>
      <c r="P11" s="31" t="s">
        <v>1</v>
      </c>
      <c r="Q11" s="32" t="s">
        <v>1</v>
      </c>
      <c r="R11" s="46">
        <f>R12+R19+R43+R50+R36</f>
        <v>31387.199999999997</v>
      </c>
      <c r="S11" s="46">
        <f>S12+S19+S43+S50+S36</f>
        <v>17056.47</v>
      </c>
      <c r="T11" s="47">
        <f>S11/R11*100</f>
        <v>54.342120354794318</v>
      </c>
    </row>
    <row r="12" spans="1:20" ht="21.75" customHeight="1">
      <c r="A12" s="7"/>
      <c r="B12" s="109" t="s">
        <v>41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N12" s="48">
        <v>1</v>
      </c>
      <c r="O12" s="48">
        <v>2</v>
      </c>
      <c r="P12" s="33" t="s">
        <v>1</v>
      </c>
      <c r="Q12" s="34" t="s">
        <v>1</v>
      </c>
      <c r="R12" s="49">
        <f>R13</f>
        <v>1616.2</v>
      </c>
      <c r="S12" s="50">
        <f>S13</f>
        <v>1310.3</v>
      </c>
      <c r="T12" s="50">
        <f t="shared" ref="T12:T69" si="0">S12/R12*100</f>
        <v>81.072887018933287</v>
      </c>
    </row>
    <row r="13" spans="1:20" s="71" customFormat="1" ht="32.25" customHeight="1">
      <c r="A13" s="6"/>
      <c r="B13" s="127" t="s">
        <v>185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  <c r="N13" s="66">
        <v>1</v>
      </c>
      <c r="O13" s="66">
        <v>2</v>
      </c>
      <c r="P13" s="67">
        <v>1800000000</v>
      </c>
      <c r="Q13" s="68" t="s">
        <v>1</v>
      </c>
      <c r="R13" s="69">
        <f t="shared" ref="R13:R17" si="1">R14</f>
        <v>1616.2</v>
      </c>
      <c r="S13" s="70">
        <f>S14</f>
        <v>1310.3</v>
      </c>
      <c r="T13" s="70">
        <f t="shared" si="0"/>
        <v>81.072887018933287</v>
      </c>
    </row>
    <row r="14" spans="1:20" ht="24" customHeight="1">
      <c r="A14" s="7"/>
      <c r="B14" s="115" t="s">
        <v>123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7"/>
      <c r="N14" s="51">
        <v>1</v>
      </c>
      <c r="O14" s="51">
        <v>2</v>
      </c>
      <c r="P14" s="35">
        <v>1810000000</v>
      </c>
      <c r="Q14" s="36" t="s">
        <v>1</v>
      </c>
      <c r="R14" s="52">
        <f t="shared" si="1"/>
        <v>1616.2</v>
      </c>
      <c r="S14" s="53">
        <f>S15</f>
        <v>1310.3</v>
      </c>
      <c r="T14" s="53">
        <f t="shared" si="0"/>
        <v>81.072887018933287</v>
      </c>
    </row>
    <row r="15" spans="1:20" ht="21.75" customHeight="1">
      <c r="A15" s="7"/>
      <c r="B15" s="115" t="s">
        <v>124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7"/>
      <c r="N15" s="51">
        <v>1</v>
      </c>
      <c r="O15" s="51">
        <v>2</v>
      </c>
      <c r="P15" s="35">
        <v>1810100000</v>
      </c>
      <c r="Q15" s="36" t="s">
        <v>1</v>
      </c>
      <c r="R15" s="52">
        <f t="shared" si="1"/>
        <v>1616.2</v>
      </c>
      <c r="S15" s="53">
        <f t="shared" ref="S15:S17" si="2">S16</f>
        <v>1310.3</v>
      </c>
      <c r="T15" s="53">
        <f t="shared" si="0"/>
        <v>81.072887018933287</v>
      </c>
    </row>
    <row r="16" spans="1:20" ht="53.25" customHeight="1">
      <c r="A16" s="7"/>
      <c r="B16" s="94" t="s">
        <v>52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6"/>
      <c r="N16" s="51">
        <v>1</v>
      </c>
      <c r="O16" s="51">
        <v>2</v>
      </c>
      <c r="P16" s="35">
        <v>1810102030</v>
      </c>
      <c r="Q16" s="36"/>
      <c r="R16" s="52">
        <f t="shared" si="1"/>
        <v>1616.2</v>
      </c>
      <c r="S16" s="53">
        <f t="shared" si="2"/>
        <v>1310.3</v>
      </c>
      <c r="T16" s="53">
        <f t="shared" si="0"/>
        <v>81.072887018933287</v>
      </c>
    </row>
    <row r="17" spans="1:20" ht="30" customHeight="1">
      <c r="A17" s="7"/>
      <c r="B17" s="94" t="s">
        <v>9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  <c r="N17" s="51">
        <v>1</v>
      </c>
      <c r="O17" s="51">
        <v>2</v>
      </c>
      <c r="P17" s="35">
        <v>1810102030</v>
      </c>
      <c r="Q17" s="36">
        <v>100</v>
      </c>
      <c r="R17" s="52">
        <f t="shared" si="1"/>
        <v>1616.2</v>
      </c>
      <c r="S17" s="53">
        <f t="shared" si="2"/>
        <v>1310.3</v>
      </c>
      <c r="T17" s="53">
        <f t="shared" si="0"/>
        <v>81.072887018933287</v>
      </c>
    </row>
    <row r="18" spans="1:20" ht="21.75" customHeight="1">
      <c r="A18" s="7"/>
      <c r="B18" s="94" t="s">
        <v>29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6"/>
      <c r="N18" s="51">
        <v>1</v>
      </c>
      <c r="O18" s="51">
        <v>2</v>
      </c>
      <c r="P18" s="35">
        <v>1810102030</v>
      </c>
      <c r="Q18" s="36">
        <v>120</v>
      </c>
      <c r="R18" s="52">
        <v>1616.2</v>
      </c>
      <c r="S18" s="53">
        <v>1310.3</v>
      </c>
      <c r="T18" s="53">
        <f t="shared" si="0"/>
        <v>81.072887018933287</v>
      </c>
    </row>
    <row r="19" spans="1:20" ht="42.75" customHeight="1">
      <c r="A19" s="7"/>
      <c r="B19" s="109" t="s">
        <v>40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  <c r="N19" s="48">
        <v>1</v>
      </c>
      <c r="O19" s="48">
        <v>4</v>
      </c>
      <c r="P19" s="33"/>
      <c r="Q19" s="34" t="s">
        <v>1</v>
      </c>
      <c r="R19" s="49">
        <f>R25+R20</f>
        <v>13589.9</v>
      </c>
      <c r="S19" s="49">
        <f>S25+S20</f>
        <v>10141.5</v>
      </c>
      <c r="T19" s="50">
        <f t="shared" si="0"/>
        <v>74.625273180818112</v>
      </c>
    </row>
    <row r="20" spans="1:20" s="71" customFormat="1" ht="30" customHeight="1">
      <c r="A20" s="6"/>
      <c r="B20" s="136" t="s">
        <v>186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8"/>
      <c r="N20" s="66">
        <v>1</v>
      </c>
      <c r="O20" s="66">
        <v>4</v>
      </c>
      <c r="P20" s="67" t="s">
        <v>86</v>
      </c>
      <c r="Q20" s="68"/>
      <c r="R20" s="69">
        <f t="shared" ref="R20:S23" si="3">R21</f>
        <v>3.8</v>
      </c>
      <c r="S20" s="69">
        <f t="shared" si="3"/>
        <v>3.8</v>
      </c>
      <c r="T20" s="70">
        <f t="shared" si="0"/>
        <v>100</v>
      </c>
    </row>
    <row r="21" spans="1:20" ht="24.75" customHeight="1">
      <c r="A21" s="7"/>
      <c r="B21" s="97" t="s">
        <v>136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51">
        <v>1</v>
      </c>
      <c r="O21" s="51">
        <v>4</v>
      </c>
      <c r="P21" s="35" t="s">
        <v>137</v>
      </c>
      <c r="Q21" s="36"/>
      <c r="R21" s="54">
        <f t="shared" si="3"/>
        <v>3.8</v>
      </c>
      <c r="S21" s="54">
        <f t="shared" si="3"/>
        <v>3.8</v>
      </c>
      <c r="T21" s="53">
        <f t="shared" si="0"/>
        <v>100</v>
      </c>
    </row>
    <row r="22" spans="1:20" ht="25.5" customHeight="1">
      <c r="A22" s="7"/>
      <c r="B22" s="97" t="s">
        <v>118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51">
        <v>1</v>
      </c>
      <c r="O22" s="51">
        <v>4</v>
      </c>
      <c r="P22" s="35" t="s">
        <v>138</v>
      </c>
      <c r="Q22" s="36"/>
      <c r="R22" s="54">
        <f t="shared" si="3"/>
        <v>3.8</v>
      </c>
      <c r="S22" s="54">
        <f t="shared" si="3"/>
        <v>3.8</v>
      </c>
      <c r="T22" s="53">
        <f t="shared" si="0"/>
        <v>100</v>
      </c>
    </row>
    <row r="23" spans="1:20" ht="23.25" customHeight="1">
      <c r="A23" s="7"/>
      <c r="B23" s="97" t="s">
        <v>5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  <c r="N23" s="51">
        <v>1</v>
      </c>
      <c r="O23" s="51">
        <v>4</v>
      </c>
      <c r="P23" s="35" t="s">
        <v>138</v>
      </c>
      <c r="Q23" s="36">
        <v>500</v>
      </c>
      <c r="R23" s="54">
        <f t="shared" si="3"/>
        <v>3.8</v>
      </c>
      <c r="S23" s="54">
        <f t="shared" si="3"/>
        <v>3.8</v>
      </c>
      <c r="T23" s="53">
        <f t="shared" si="0"/>
        <v>100</v>
      </c>
    </row>
    <row r="24" spans="1:20" ht="21" customHeight="1">
      <c r="A24" s="7"/>
      <c r="B24" s="97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51">
        <v>1</v>
      </c>
      <c r="O24" s="51">
        <v>4</v>
      </c>
      <c r="P24" s="35" t="s">
        <v>138</v>
      </c>
      <c r="Q24" s="36">
        <v>540</v>
      </c>
      <c r="R24" s="54">
        <v>3.8</v>
      </c>
      <c r="S24" s="55">
        <v>3.8</v>
      </c>
      <c r="T24" s="53">
        <f t="shared" si="0"/>
        <v>100</v>
      </c>
    </row>
    <row r="25" spans="1:20" s="71" customFormat="1" ht="32.25" customHeight="1">
      <c r="A25" s="6"/>
      <c r="B25" s="127" t="s">
        <v>187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9"/>
      <c r="N25" s="66">
        <v>1</v>
      </c>
      <c r="O25" s="66">
        <v>4</v>
      </c>
      <c r="P25" s="67">
        <v>1800000000</v>
      </c>
      <c r="Q25" s="68" t="s">
        <v>1</v>
      </c>
      <c r="R25" s="69">
        <f>R26</f>
        <v>13586.1</v>
      </c>
      <c r="S25" s="70">
        <f>S26</f>
        <v>10137.700000000001</v>
      </c>
      <c r="T25" s="70">
        <f t="shared" si="0"/>
        <v>74.618175929810619</v>
      </c>
    </row>
    <row r="26" spans="1:20" ht="21.75" customHeight="1">
      <c r="A26" s="7"/>
      <c r="B26" s="115" t="s">
        <v>123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7"/>
      <c r="N26" s="51">
        <v>1</v>
      </c>
      <c r="O26" s="51">
        <v>4</v>
      </c>
      <c r="P26" s="35">
        <v>1810000000</v>
      </c>
      <c r="Q26" s="36" t="s">
        <v>1</v>
      </c>
      <c r="R26" s="52">
        <f>R27</f>
        <v>13586.1</v>
      </c>
      <c r="S26" s="52">
        <f t="shared" ref="S26" si="4">S27</f>
        <v>10137.700000000001</v>
      </c>
      <c r="T26" s="53">
        <f t="shared" si="0"/>
        <v>74.618175929810619</v>
      </c>
    </row>
    <row r="27" spans="1:20" ht="27" customHeight="1">
      <c r="A27" s="7"/>
      <c r="B27" s="124" t="s">
        <v>139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6"/>
      <c r="N27" s="51">
        <v>1</v>
      </c>
      <c r="O27" s="51">
        <v>4</v>
      </c>
      <c r="P27" s="35" t="s">
        <v>100</v>
      </c>
      <c r="Q27" s="36" t="s">
        <v>1</v>
      </c>
      <c r="R27" s="52">
        <f t="shared" ref="R27:S27" si="5">R28</f>
        <v>13586.1</v>
      </c>
      <c r="S27" s="53">
        <f t="shared" si="5"/>
        <v>10137.700000000001</v>
      </c>
      <c r="T27" s="53">
        <f t="shared" si="0"/>
        <v>74.618175929810619</v>
      </c>
    </row>
    <row r="28" spans="1:20" ht="16.5" customHeight="1">
      <c r="A28" s="7"/>
      <c r="B28" s="94" t="s">
        <v>39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  <c r="N28" s="51">
        <v>1</v>
      </c>
      <c r="O28" s="51">
        <v>4</v>
      </c>
      <c r="P28" s="35" t="s">
        <v>140</v>
      </c>
      <c r="Q28" s="36">
        <v>0</v>
      </c>
      <c r="R28" s="52">
        <f>R29+R32+R34</f>
        <v>13586.1</v>
      </c>
      <c r="S28" s="53">
        <f>S29+S32+S34</f>
        <v>10137.700000000001</v>
      </c>
      <c r="T28" s="53">
        <f t="shared" si="0"/>
        <v>74.618175929810619</v>
      </c>
    </row>
    <row r="29" spans="1:20" ht="53.25" customHeight="1">
      <c r="A29" s="7"/>
      <c r="B29" s="94" t="s">
        <v>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6"/>
      <c r="N29" s="51">
        <v>1</v>
      </c>
      <c r="O29" s="51">
        <v>4</v>
      </c>
      <c r="P29" s="35" t="s">
        <v>140</v>
      </c>
      <c r="Q29" s="36" t="s">
        <v>8</v>
      </c>
      <c r="R29" s="52">
        <f>R31+R30</f>
        <v>13220.6</v>
      </c>
      <c r="S29" s="52">
        <f>S31+S30</f>
        <v>9895.3000000000011</v>
      </c>
      <c r="T29" s="53">
        <f t="shared" si="0"/>
        <v>74.847586342526057</v>
      </c>
    </row>
    <row r="30" spans="1:20" ht="12.75" customHeight="1">
      <c r="A30" s="7"/>
      <c r="B30" s="94" t="s">
        <v>7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  <c r="N30" s="51">
        <v>1</v>
      </c>
      <c r="O30" s="51">
        <v>4</v>
      </c>
      <c r="P30" s="35" t="s">
        <v>140</v>
      </c>
      <c r="Q30" s="36" t="s">
        <v>6</v>
      </c>
      <c r="R30" s="52">
        <v>257.7</v>
      </c>
      <c r="S30" s="53">
        <v>166.7</v>
      </c>
      <c r="T30" s="53">
        <f t="shared" ref="T30" si="6">S30/R30*100</f>
        <v>64.687621265036867</v>
      </c>
    </row>
    <row r="31" spans="1:20" ht="21.75" customHeight="1">
      <c r="A31" s="7"/>
      <c r="B31" s="94" t="s">
        <v>29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6"/>
      <c r="N31" s="51">
        <v>1</v>
      </c>
      <c r="O31" s="51">
        <v>4</v>
      </c>
      <c r="P31" s="35" t="s">
        <v>140</v>
      </c>
      <c r="Q31" s="36" t="s">
        <v>28</v>
      </c>
      <c r="R31" s="52">
        <v>12962.9</v>
      </c>
      <c r="S31" s="53">
        <v>9728.6</v>
      </c>
      <c r="T31" s="53">
        <f t="shared" si="0"/>
        <v>75.04956452645628</v>
      </c>
    </row>
    <row r="32" spans="1:20" ht="21.75" customHeight="1">
      <c r="A32" s="7"/>
      <c r="B32" s="91" t="s">
        <v>133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3"/>
      <c r="N32" s="51">
        <v>1</v>
      </c>
      <c r="O32" s="51">
        <v>4</v>
      </c>
      <c r="P32" s="35" t="s">
        <v>140</v>
      </c>
      <c r="Q32" s="36" t="s">
        <v>20</v>
      </c>
      <c r="R32" s="52">
        <f>R33</f>
        <v>262.5</v>
      </c>
      <c r="S32" s="53">
        <f>S33</f>
        <v>237.5</v>
      </c>
      <c r="T32" s="53">
        <f t="shared" si="0"/>
        <v>90.476190476190482</v>
      </c>
    </row>
    <row r="33" spans="1:20" ht="21.75" customHeight="1">
      <c r="A33" s="7"/>
      <c r="B33" s="94" t="s">
        <v>19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  <c r="N33" s="51">
        <v>1</v>
      </c>
      <c r="O33" s="51">
        <v>4</v>
      </c>
      <c r="P33" s="35" t="s">
        <v>140</v>
      </c>
      <c r="Q33" s="36" t="s">
        <v>18</v>
      </c>
      <c r="R33" s="52">
        <v>262.5</v>
      </c>
      <c r="S33" s="77">
        <v>237.5</v>
      </c>
      <c r="T33" s="53">
        <f t="shared" si="0"/>
        <v>90.476190476190482</v>
      </c>
    </row>
    <row r="34" spans="1:20" ht="12.75" customHeight="1">
      <c r="A34" s="7"/>
      <c r="B34" s="94" t="s">
        <v>34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6"/>
      <c r="N34" s="51">
        <v>1</v>
      </c>
      <c r="O34" s="51">
        <v>4</v>
      </c>
      <c r="P34" s="35" t="s">
        <v>140</v>
      </c>
      <c r="Q34" s="36" t="s">
        <v>33</v>
      </c>
      <c r="R34" s="52">
        <f>R35</f>
        <v>103</v>
      </c>
      <c r="S34" s="53">
        <f>S35</f>
        <v>4.9000000000000004</v>
      </c>
      <c r="T34" s="53">
        <f t="shared" si="0"/>
        <v>4.7572815533980588</v>
      </c>
    </row>
    <row r="35" spans="1:20" ht="12.75" customHeight="1">
      <c r="A35" s="7"/>
      <c r="B35" s="94" t="s">
        <v>38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6"/>
      <c r="N35" s="51">
        <v>1</v>
      </c>
      <c r="O35" s="51">
        <v>4</v>
      </c>
      <c r="P35" s="35" t="s">
        <v>140</v>
      </c>
      <c r="Q35" s="36" t="s">
        <v>37</v>
      </c>
      <c r="R35" s="52">
        <v>103</v>
      </c>
      <c r="S35" s="53">
        <v>4.9000000000000004</v>
      </c>
      <c r="T35" s="53">
        <f t="shared" si="0"/>
        <v>4.7572815533980588</v>
      </c>
    </row>
    <row r="36" spans="1:20" ht="12.75" customHeight="1">
      <c r="A36" s="7"/>
      <c r="B36" s="106" t="s">
        <v>135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48">
        <v>1</v>
      </c>
      <c r="O36" s="48">
        <v>6</v>
      </c>
      <c r="P36" s="33"/>
      <c r="Q36" s="34"/>
      <c r="R36" s="49">
        <f>R38</f>
        <v>9.5</v>
      </c>
      <c r="S36" s="49">
        <f>S38</f>
        <v>9.5</v>
      </c>
      <c r="T36" s="50">
        <f t="shared" si="0"/>
        <v>100</v>
      </c>
    </row>
    <row r="37" spans="1:20" s="71" customFormat="1" ht="12.75" customHeight="1">
      <c r="A37" s="6"/>
      <c r="B37" s="127" t="s">
        <v>185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9"/>
      <c r="N37" s="66">
        <v>1</v>
      </c>
      <c r="O37" s="66">
        <v>6</v>
      </c>
      <c r="P37" s="67">
        <v>1800000000</v>
      </c>
      <c r="Q37" s="68" t="s">
        <v>1</v>
      </c>
      <c r="R37" s="69">
        <f t="shared" ref="R37:S41" si="7">R38</f>
        <v>9.5</v>
      </c>
      <c r="S37" s="69">
        <f t="shared" si="7"/>
        <v>9.5</v>
      </c>
      <c r="T37" s="70">
        <f t="shared" si="0"/>
        <v>100</v>
      </c>
    </row>
    <row r="38" spans="1:20" ht="12.75" customHeight="1">
      <c r="A38" s="7"/>
      <c r="B38" s="115" t="s">
        <v>123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7"/>
      <c r="N38" s="51">
        <v>1</v>
      </c>
      <c r="O38" s="51">
        <v>6</v>
      </c>
      <c r="P38" s="35">
        <v>1810000000</v>
      </c>
      <c r="Q38" s="36" t="s">
        <v>1</v>
      </c>
      <c r="R38" s="52">
        <f t="shared" si="7"/>
        <v>9.5</v>
      </c>
      <c r="S38" s="52">
        <f t="shared" si="7"/>
        <v>9.5</v>
      </c>
      <c r="T38" s="53">
        <f t="shared" si="0"/>
        <v>100</v>
      </c>
    </row>
    <row r="39" spans="1:20" ht="12.75" customHeight="1">
      <c r="A39" s="7"/>
      <c r="B39" s="124" t="s">
        <v>139</v>
      </c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  <c r="N39" s="51">
        <v>1</v>
      </c>
      <c r="O39" s="51">
        <v>6</v>
      </c>
      <c r="P39" s="35" t="s">
        <v>100</v>
      </c>
      <c r="Q39" s="36" t="s">
        <v>1</v>
      </c>
      <c r="R39" s="52">
        <f t="shared" si="7"/>
        <v>9.5</v>
      </c>
      <c r="S39" s="52">
        <f t="shared" si="7"/>
        <v>9.5</v>
      </c>
      <c r="T39" s="53">
        <f t="shared" si="0"/>
        <v>100</v>
      </c>
    </row>
    <row r="40" spans="1:20" ht="12.75" customHeight="1">
      <c r="A40" s="7"/>
      <c r="B40" s="124" t="s">
        <v>118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6"/>
      <c r="N40" s="51">
        <v>1</v>
      </c>
      <c r="O40" s="51">
        <v>6</v>
      </c>
      <c r="P40" s="35" t="s">
        <v>143</v>
      </c>
      <c r="Q40" s="36"/>
      <c r="R40" s="52">
        <f t="shared" si="7"/>
        <v>9.5</v>
      </c>
      <c r="S40" s="52">
        <f t="shared" si="7"/>
        <v>9.5</v>
      </c>
      <c r="T40" s="53">
        <f t="shared" si="0"/>
        <v>100</v>
      </c>
    </row>
    <row r="41" spans="1:20" ht="12.75" customHeight="1">
      <c r="A41" s="7"/>
      <c r="B41" s="94" t="s">
        <v>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6"/>
      <c r="N41" s="51">
        <v>1</v>
      </c>
      <c r="O41" s="51">
        <v>6</v>
      </c>
      <c r="P41" s="35" t="s">
        <v>143</v>
      </c>
      <c r="Q41" s="36">
        <v>500</v>
      </c>
      <c r="R41" s="52">
        <f t="shared" si="7"/>
        <v>9.5</v>
      </c>
      <c r="S41" s="52">
        <f t="shared" si="7"/>
        <v>9.5</v>
      </c>
      <c r="T41" s="53">
        <f t="shared" si="0"/>
        <v>100</v>
      </c>
    </row>
    <row r="42" spans="1:20" ht="12.75" customHeight="1">
      <c r="A42" s="7"/>
      <c r="B42" s="94" t="s">
        <v>4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  <c r="N42" s="51">
        <v>1</v>
      </c>
      <c r="O42" s="51">
        <v>6</v>
      </c>
      <c r="P42" s="35" t="s">
        <v>143</v>
      </c>
      <c r="Q42" s="36">
        <v>540</v>
      </c>
      <c r="R42" s="52">
        <v>9.5</v>
      </c>
      <c r="S42" s="53">
        <v>9.5</v>
      </c>
      <c r="T42" s="53">
        <f t="shared" si="0"/>
        <v>100</v>
      </c>
    </row>
    <row r="43" spans="1:20" ht="12.75" customHeight="1">
      <c r="A43" s="7"/>
      <c r="B43" s="109" t="s">
        <v>36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48">
        <v>1</v>
      </c>
      <c r="O43" s="48">
        <v>11</v>
      </c>
      <c r="P43" s="33" t="s">
        <v>1</v>
      </c>
      <c r="Q43" s="34" t="s">
        <v>1</v>
      </c>
      <c r="R43" s="49">
        <v>6</v>
      </c>
      <c r="S43" s="50">
        <f>S44</f>
        <v>0</v>
      </c>
      <c r="T43" s="50">
        <f t="shared" si="0"/>
        <v>0</v>
      </c>
    </row>
    <row r="44" spans="1:20" s="71" customFormat="1" ht="12.75" customHeight="1">
      <c r="A44" s="6"/>
      <c r="B44" s="121" t="s">
        <v>166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3"/>
      <c r="N44" s="66">
        <v>1</v>
      </c>
      <c r="O44" s="66">
        <v>11</v>
      </c>
      <c r="P44" s="67" t="s">
        <v>167</v>
      </c>
      <c r="Q44" s="68"/>
      <c r="R44" s="69">
        <f t="shared" ref="R44:S47" si="8">R45</f>
        <v>6</v>
      </c>
      <c r="S44" s="70">
        <f t="shared" si="8"/>
        <v>0</v>
      </c>
      <c r="T44" s="70">
        <f t="shared" si="0"/>
        <v>0</v>
      </c>
    </row>
    <row r="45" spans="1:20" ht="12.75" customHeight="1">
      <c r="A45" s="7"/>
      <c r="B45" s="94" t="s">
        <v>168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6"/>
      <c r="N45" s="51">
        <v>1</v>
      </c>
      <c r="O45" s="51">
        <v>11</v>
      </c>
      <c r="P45" s="35" t="s">
        <v>169</v>
      </c>
      <c r="Q45" s="36"/>
      <c r="R45" s="52">
        <f t="shared" si="8"/>
        <v>6</v>
      </c>
      <c r="S45" s="53">
        <f t="shared" si="8"/>
        <v>0</v>
      </c>
      <c r="T45" s="53">
        <f t="shared" si="0"/>
        <v>0</v>
      </c>
    </row>
    <row r="46" spans="1:20" ht="12.75" customHeight="1">
      <c r="A46" s="7"/>
      <c r="B46" s="94" t="s">
        <v>170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  <c r="N46" s="51">
        <v>1</v>
      </c>
      <c r="O46" s="51">
        <v>11</v>
      </c>
      <c r="P46" s="35" t="s">
        <v>171</v>
      </c>
      <c r="Q46" s="36"/>
      <c r="R46" s="52">
        <f t="shared" si="8"/>
        <v>6</v>
      </c>
      <c r="S46" s="53">
        <f t="shared" si="8"/>
        <v>0</v>
      </c>
      <c r="T46" s="53">
        <f t="shared" si="0"/>
        <v>0</v>
      </c>
    </row>
    <row r="47" spans="1:20" ht="12.75" customHeight="1">
      <c r="A47" s="7"/>
      <c r="B47" s="94" t="s">
        <v>54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  <c r="N47" s="51">
        <v>1</v>
      </c>
      <c r="O47" s="51">
        <v>11</v>
      </c>
      <c r="P47" s="35" t="s">
        <v>172</v>
      </c>
      <c r="Q47" s="36"/>
      <c r="R47" s="52">
        <f t="shared" si="8"/>
        <v>6</v>
      </c>
      <c r="S47" s="53">
        <f t="shared" si="8"/>
        <v>0</v>
      </c>
      <c r="T47" s="53">
        <f t="shared" si="0"/>
        <v>0</v>
      </c>
    </row>
    <row r="48" spans="1:20" ht="12.75" customHeight="1">
      <c r="A48" s="7"/>
      <c r="B48" s="94" t="s">
        <v>34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6"/>
      <c r="N48" s="51">
        <v>1</v>
      </c>
      <c r="O48" s="51">
        <v>11</v>
      </c>
      <c r="P48" s="35" t="s">
        <v>172</v>
      </c>
      <c r="Q48" s="36">
        <v>800</v>
      </c>
      <c r="R48" s="52">
        <v>6</v>
      </c>
      <c r="S48" s="53">
        <v>0</v>
      </c>
      <c r="T48" s="53">
        <f t="shared" si="0"/>
        <v>0</v>
      </c>
    </row>
    <row r="49" spans="1:20" ht="12.75" customHeight="1">
      <c r="A49" s="7"/>
      <c r="B49" s="94" t="s">
        <v>32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6"/>
      <c r="N49" s="51">
        <v>1</v>
      </c>
      <c r="O49" s="51">
        <v>11</v>
      </c>
      <c r="P49" s="35" t="s">
        <v>172</v>
      </c>
      <c r="Q49" s="36">
        <v>870</v>
      </c>
      <c r="R49" s="52">
        <v>6</v>
      </c>
      <c r="S49" s="53">
        <v>0</v>
      </c>
      <c r="T49" s="53">
        <f t="shared" si="0"/>
        <v>0</v>
      </c>
    </row>
    <row r="50" spans="1:20" ht="12.75" customHeight="1">
      <c r="A50" s="7"/>
      <c r="B50" s="109" t="s">
        <v>35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48">
        <v>1</v>
      </c>
      <c r="O50" s="48">
        <v>13</v>
      </c>
      <c r="P50" s="33" t="s">
        <v>1</v>
      </c>
      <c r="Q50" s="34" t="s">
        <v>1</v>
      </c>
      <c r="R50" s="49">
        <f>R64+R51</f>
        <v>16165.599999999999</v>
      </c>
      <c r="S50" s="49">
        <f>S64+S51</f>
        <v>5595.17</v>
      </c>
      <c r="T50" s="50">
        <f t="shared" si="0"/>
        <v>34.611582619884203</v>
      </c>
    </row>
    <row r="51" spans="1:20" s="71" customFormat="1" ht="12.75" customHeight="1">
      <c r="A51" s="6"/>
      <c r="B51" s="100" t="s">
        <v>186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2"/>
      <c r="N51" s="66">
        <v>1</v>
      </c>
      <c r="O51" s="66">
        <v>13</v>
      </c>
      <c r="P51" s="67" t="s">
        <v>86</v>
      </c>
      <c r="Q51" s="68"/>
      <c r="R51" s="69">
        <f>R56+R52+R60</f>
        <v>7652.7</v>
      </c>
      <c r="S51" s="69">
        <f>S56+S52+S60</f>
        <v>473.64</v>
      </c>
      <c r="T51" s="70">
        <f t="shared" si="0"/>
        <v>6.1891881296797209</v>
      </c>
    </row>
    <row r="52" spans="1:20" ht="22.5" customHeight="1">
      <c r="A52" s="7"/>
      <c r="B52" s="97" t="s">
        <v>125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9"/>
      <c r="N52" s="51">
        <v>1</v>
      </c>
      <c r="O52" s="51">
        <v>13</v>
      </c>
      <c r="P52" s="35" t="s">
        <v>90</v>
      </c>
      <c r="Q52" s="36"/>
      <c r="R52" s="52">
        <f>R53</f>
        <v>720.6</v>
      </c>
      <c r="S52" s="53">
        <f>S53</f>
        <v>282.39999999999998</v>
      </c>
      <c r="T52" s="53">
        <f t="shared" si="0"/>
        <v>39.189564252012211</v>
      </c>
    </row>
    <row r="53" spans="1:20" ht="12.75" customHeight="1">
      <c r="A53" s="7"/>
      <c r="B53" s="97" t="s">
        <v>65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9"/>
      <c r="N53" s="51">
        <v>1</v>
      </c>
      <c r="O53" s="51">
        <v>13</v>
      </c>
      <c r="P53" s="35" t="s">
        <v>91</v>
      </c>
      <c r="Q53" s="36"/>
      <c r="R53" s="52">
        <f>R55</f>
        <v>720.6</v>
      </c>
      <c r="S53" s="53">
        <f>S54</f>
        <v>282.39999999999998</v>
      </c>
      <c r="T53" s="53">
        <f t="shared" si="0"/>
        <v>39.189564252012211</v>
      </c>
    </row>
    <row r="54" spans="1:20" ht="12.75" customHeight="1">
      <c r="A54" s="7"/>
      <c r="B54" s="103" t="s">
        <v>133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5"/>
      <c r="N54" s="51">
        <v>1</v>
      </c>
      <c r="O54" s="51">
        <v>13</v>
      </c>
      <c r="P54" s="35" t="s">
        <v>91</v>
      </c>
      <c r="Q54" s="36">
        <v>200</v>
      </c>
      <c r="R54" s="52">
        <f>R55</f>
        <v>720.6</v>
      </c>
      <c r="S54" s="53">
        <f>S55</f>
        <v>282.39999999999998</v>
      </c>
      <c r="T54" s="53">
        <f t="shared" si="0"/>
        <v>39.189564252012211</v>
      </c>
    </row>
    <row r="55" spans="1:20" ht="12.75" customHeight="1">
      <c r="A55" s="7"/>
      <c r="B55" s="97" t="s">
        <v>19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9"/>
      <c r="N55" s="51">
        <v>1</v>
      </c>
      <c r="O55" s="51">
        <v>13</v>
      </c>
      <c r="P55" s="35" t="s">
        <v>91</v>
      </c>
      <c r="Q55" s="36">
        <v>240</v>
      </c>
      <c r="R55" s="54">
        <v>720.6</v>
      </c>
      <c r="S55" s="55">
        <v>282.39999999999998</v>
      </c>
      <c r="T55" s="53">
        <f t="shared" si="0"/>
        <v>39.189564252012211</v>
      </c>
    </row>
    <row r="56" spans="1:20" ht="12.75" customHeight="1">
      <c r="A56" s="7"/>
      <c r="B56" s="97" t="s">
        <v>87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51">
        <v>1</v>
      </c>
      <c r="O56" s="51">
        <v>13</v>
      </c>
      <c r="P56" s="35" t="s">
        <v>88</v>
      </c>
      <c r="Q56" s="36"/>
      <c r="R56" s="52">
        <f t="shared" ref="R56:S58" si="9">R57</f>
        <v>191.2</v>
      </c>
      <c r="S56" s="53">
        <f t="shared" si="9"/>
        <v>191.24</v>
      </c>
      <c r="T56" s="53">
        <f t="shared" si="0"/>
        <v>100.02092050209205</v>
      </c>
    </row>
    <row r="57" spans="1:20" ht="12.75" customHeight="1">
      <c r="A57" s="7"/>
      <c r="B57" s="97" t="s">
        <v>65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/>
      <c r="N57" s="51">
        <v>1</v>
      </c>
      <c r="O57" s="51">
        <v>13</v>
      </c>
      <c r="P57" s="35" t="s">
        <v>89</v>
      </c>
      <c r="Q57" s="36"/>
      <c r="R57" s="52">
        <f t="shared" si="9"/>
        <v>191.2</v>
      </c>
      <c r="S57" s="53">
        <f t="shared" si="9"/>
        <v>191.24</v>
      </c>
      <c r="T57" s="53">
        <f t="shared" si="0"/>
        <v>100.02092050209205</v>
      </c>
    </row>
    <row r="58" spans="1:20" ht="12.75" customHeight="1">
      <c r="A58" s="7"/>
      <c r="B58" s="103" t="s">
        <v>133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5"/>
      <c r="N58" s="51">
        <v>1</v>
      </c>
      <c r="O58" s="51">
        <v>13</v>
      </c>
      <c r="P58" s="35" t="s">
        <v>89</v>
      </c>
      <c r="Q58" s="36">
        <v>200</v>
      </c>
      <c r="R58" s="52">
        <f t="shared" si="9"/>
        <v>191.2</v>
      </c>
      <c r="S58" s="53">
        <f t="shared" si="9"/>
        <v>191.24</v>
      </c>
      <c r="T58" s="53">
        <f t="shared" si="0"/>
        <v>100.02092050209205</v>
      </c>
    </row>
    <row r="59" spans="1:20" ht="12.75" customHeight="1">
      <c r="A59" s="7"/>
      <c r="B59" s="97" t="s">
        <v>19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9"/>
      <c r="N59" s="51">
        <v>1</v>
      </c>
      <c r="O59" s="51">
        <v>13</v>
      </c>
      <c r="P59" s="35" t="s">
        <v>89</v>
      </c>
      <c r="Q59" s="36">
        <v>240</v>
      </c>
      <c r="R59" s="54">
        <v>191.2</v>
      </c>
      <c r="S59" s="55">
        <v>191.24</v>
      </c>
      <c r="T59" s="53">
        <f t="shared" si="0"/>
        <v>100.02092050209205</v>
      </c>
    </row>
    <row r="60" spans="1:20" ht="12.75" customHeight="1">
      <c r="A60" s="7"/>
      <c r="B60" s="97" t="s">
        <v>161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9"/>
      <c r="N60" s="51">
        <v>1</v>
      </c>
      <c r="O60" s="51">
        <v>13</v>
      </c>
      <c r="P60" s="35" t="s">
        <v>162</v>
      </c>
      <c r="Q60" s="36"/>
      <c r="R60" s="54">
        <f>R61</f>
        <v>6740.9</v>
      </c>
      <c r="S60" s="55">
        <f t="shared" ref="S60:S62" si="10">S61</f>
        <v>0</v>
      </c>
      <c r="T60" s="53">
        <f t="shared" si="0"/>
        <v>0</v>
      </c>
    </row>
    <row r="61" spans="1:20" ht="12.75" customHeight="1">
      <c r="A61" s="7"/>
      <c r="B61" s="97" t="s">
        <v>65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9"/>
      <c r="N61" s="51">
        <v>1</v>
      </c>
      <c r="O61" s="51">
        <v>13</v>
      </c>
      <c r="P61" s="35" t="s">
        <v>163</v>
      </c>
      <c r="Q61" s="36"/>
      <c r="R61" s="54">
        <f>R62</f>
        <v>6740.9</v>
      </c>
      <c r="S61" s="55">
        <f t="shared" si="10"/>
        <v>0</v>
      </c>
      <c r="T61" s="53">
        <f t="shared" si="0"/>
        <v>0</v>
      </c>
    </row>
    <row r="62" spans="1:20" ht="12.75" customHeight="1">
      <c r="A62" s="7"/>
      <c r="B62" s="97" t="s">
        <v>164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9"/>
      <c r="N62" s="51">
        <v>1</v>
      </c>
      <c r="O62" s="51">
        <v>13</v>
      </c>
      <c r="P62" s="35" t="s">
        <v>163</v>
      </c>
      <c r="Q62" s="36">
        <v>400</v>
      </c>
      <c r="R62" s="54">
        <f>R63</f>
        <v>6740.9</v>
      </c>
      <c r="S62" s="55">
        <f t="shared" si="10"/>
        <v>0</v>
      </c>
      <c r="T62" s="53">
        <f t="shared" si="0"/>
        <v>0</v>
      </c>
    </row>
    <row r="63" spans="1:20" ht="12.75" customHeight="1">
      <c r="A63" s="7"/>
      <c r="B63" s="97" t="s">
        <v>165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9"/>
      <c r="N63" s="51">
        <v>1</v>
      </c>
      <c r="O63" s="51">
        <v>13</v>
      </c>
      <c r="P63" s="35" t="s">
        <v>163</v>
      </c>
      <c r="Q63" s="36">
        <v>410</v>
      </c>
      <c r="R63" s="54">
        <v>6740.9</v>
      </c>
      <c r="S63" s="55">
        <v>0</v>
      </c>
      <c r="T63" s="53">
        <f t="shared" si="0"/>
        <v>0</v>
      </c>
    </row>
    <row r="64" spans="1:20" s="71" customFormat="1" ht="32.25" customHeight="1">
      <c r="A64" s="6"/>
      <c r="B64" s="112" t="s">
        <v>188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4"/>
      <c r="N64" s="66">
        <v>1</v>
      </c>
      <c r="O64" s="66">
        <v>13</v>
      </c>
      <c r="P64" s="67">
        <v>1800000000</v>
      </c>
      <c r="Q64" s="68" t="s">
        <v>1</v>
      </c>
      <c r="R64" s="69">
        <f>R65</f>
        <v>8512.8999999999978</v>
      </c>
      <c r="S64" s="69">
        <f>S65</f>
        <v>5121.53</v>
      </c>
      <c r="T64" s="70">
        <f t="shared" si="0"/>
        <v>60.161989451303334</v>
      </c>
    </row>
    <row r="65" spans="1:20" ht="21.75" customHeight="1">
      <c r="A65" s="7"/>
      <c r="B65" s="115" t="s">
        <v>126</v>
      </c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7"/>
      <c r="N65" s="51">
        <v>1</v>
      </c>
      <c r="O65" s="51">
        <v>13</v>
      </c>
      <c r="P65" s="35">
        <v>1810000000</v>
      </c>
      <c r="Q65" s="36" t="s">
        <v>1</v>
      </c>
      <c r="R65" s="52">
        <f>R66+R80</f>
        <v>8512.8999999999978</v>
      </c>
      <c r="S65" s="52">
        <f>S66+S80</f>
        <v>5121.53</v>
      </c>
      <c r="T65" s="53">
        <f t="shared" si="0"/>
        <v>60.161989451303334</v>
      </c>
    </row>
    <row r="66" spans="1:20" ht="42.75" customHeight="1">
      <c r="A66" s="7"/>
      <c r="B66" s="115" t="s">
        <v>127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51">
        <v>1</v>
      </c>
      <c r="O66" s="51">
        <v>13</v>
      </c>
      <c r="P66" s="35">
        <v>1810100000</v>
      </c>
      <c r="Q66" s="36" t="s">
        <v>1</v>
      </c>
      <c r="R66" s="52">
        <f>R67+R72+R77</f>
        <v>8462.8999999999978</v>
      </c>
      <c r="S66" s="52">
        <f>S67+S72+S77</f>
        <v>5116.8</v>
      </c>
      <c r="T66" s="53">
        <f t="shared" si="0"/>
        <v>60.461543915206384</v>
      </c>
    </row>
    <row r="67" spans="1:20" ht="53.25" customHeight="1">
      <c r="A67" s="7"/>
      <c r="B67" s="94" t="s">
        <v>55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6"/>
      <c r="N67" s="51">
        <v>1</v>
      </c>
      <c r="O67" s="51">
        <v>13</v>
      </c>
      <c r="P67" s="35">
        <v>1810100590</v>
      </c>
      <c r="Q67" s="36"/>
      <c r="R67" s="52">
        <f>R68+R70</f>
        <v>7533.5999999999995</v>
      </c>
      <c r="S67" s="53">
        <f>S68+S70</f>
        <v>4680.3</v>
      </c>
      <c r="T67" s="53">
        <f t="shared" si="0"/>
        <v>62.125676967187005</v>
      </c>
    </row>
    <row r="68" spans="1:20" ht="53.25" customHeight="1">
      <c r="A68" s="7"/>
      <c r="B68" s="94" t="s">
        <v>9</v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6"/>
      <c r="N68" s="51">
        <v>1</v>
      </c>
      <c r="O68" s="51">
        <v>13</v>
      </c>
      <c r="P68" s="35">
        <v>1810100590</v>
      </c>
      <c r="Q68" s="36" t="s">
        <v>8</v>
      </c>
      <c r="R68" s="52">
        <f>R69</f>
        <v>5574.9</v>
      </c>
      <c r="S68" s="53">
        <f t="shared" ref="S68" si="11">S69</f>
        <v>3667.9</v>
      </c>
      <c r="T68" s="53">
        <f t="shared" si="0"/>
        <v>65.79310839656317</v>
      </c>
    </row>
    <row r="69" spans="1:20" ht="12.75" customHeight="1">
      <c r="A69" s="7"/>
      <c r="B69" s="94" t="s">
        <v>7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6"/>
      <c r="N69" s="51">
        <v>1</v>
      </c>
      <c r="O69" s="51">
        <v>13</v>
      </c>
      <c r="P69" s="35">
        <v>1810100590</v>
      </c>
      <c r="Q69" s="36" t="s">
        <v>6</v>
      </c>
      <c r="R69" s="52">
        <v>5574.9</v>
      </c>
      <c r="S69" s="53">
        <v>3667.9</v>
      </c>
      <c r="T69" s="53">
        <f t="shared" si="0"/>
        <v>65.79310839656317</v>
      </c>
    </row>
    <row r="70" spans="1:20" ht="21.75" customHeight="1">
      <c r="A70" s="7"/>
      <c r="B70" s="91" t="s">
        <v>133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3"/>
      <c r="N70" s="51">
        <v>1</v>
      </c>
      <c r="O70" s="51">
        <v>13</v>
      </c>
      <c r="P70" s="35">
        <v>1810100590</v>
      </c>
      <c r="Q70" s="36" t="s">
        <v>20</v>
      </c>
      <c r="R70" s="52">
        <f>R71</f>
        <v>1958.7</v>
      </c>
      <c r="S70" s="53">
        <f>S71</f>
        <v>1012.4</v>
      </c>
      <c r="T70" s="53">
        <f t="shared" ref="T70:T139" si="12">S70/R70*100</f>
        <v>51.687343646296014</v>
      </c>
    </row>
    <row r="71" spans="1:20" ht="21.75" customHeight="1">
      <c r="A71" s="7"/>
      <c r="B71" s="94" t="s">
        <v>19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6"/>
      <c r="N71" s="51">
        <v>1</v>
      </c>
      <c r="O71" s="51">
        <v>13</v>
      </c>
      <c r="P71" s="35">
        <v>1810100590</v>
      </c>
      <c r="Q71" s="36" t="s">
        <v>18</v>
      </c>
      <c r="R71" s="52">
        <v>1958.7</v>
      </c>
      <c r="S71" s="53">
        <v>1012.4</v>
      </c>
      <c r="T71" s="53">
        <f t="shared" si="12"/>
        <v>51.687343646296014</v>
      </c>
    </row>
    <row r="72" spans="1:20" ht="21.75" customHeight="1">
      <c r="A72" s="7"/>
      <c r="B72" s="94" t="s">
        <v>53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6"/>
      <c r="N72" s="51">
        <v>1</v>
      </c>
      <c r="O72" s="51">
        <v>13</v>
      </c>
      <c r="P72" s="35">
        <v>1810102400</v>
      </c>
      <c r="Q72" s="36"/>
      <c r="R72" s="52">
        <f>R73+R75</f>
        <v>928</v>
      </c>
      <c r="S72" s="52">
        <f>S73+S75</f>
        <v>435.2</v>
      </c>
      <c r="T72" s="53">
        <f t="shared" si="12"/>
        <v>46.896551724137929</v>
      </c>
    </row>
    <row r="73" spans="1:20" ht="21.75" customHeight="1">
      <c r="A73" s="7"/>
      <c r="B73" s="94" t="s">
        <v>9</v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6"/>
      <c r="N73" s="51">
        <v>1</v>
      </c>
      <c r="O73" s="51">
        <v>13</v>
      </c>
      <c r="P73" s="35">
        <v>1810102400</v>
      </c>
      <c r="Q73" s="36">
        <v>100</v>
      </c>
      <c r="R73" s="52">
        <f>R74</f>
        <v>918</v>
      </c>
      <c r="S73" s="52">
        <f>S74</f>
        <v>435.2</v>
      </c>
      <c r="T73" s="53">
        <f t="shared" si="12"/>
        <v>47.407407407407405</v>
      </c>
    </row>
    <row r="74" spans="1:20" ht="12.75" customHeight="1">
      <c r="A74" s="7"/>
      <c r="B74" s="94" t="s">
        <v>7</v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6"/>
      <c r="N74" s="51">
        <v>1</v>
      </c>
      <c r="O74" s="51">
        <v>13</v>
      </c>
      <c r="P74" s="35">
        <v>1810102400</v>
      </c>
      <c r="Q74" s="36" t="s">
        <v>6</v>
      </c>
      <c r="R74" s="52">
        <v>918</v>
      </c>
      <c r="S74" s="53">
        <v>435.2</v>
      </c>
      <c r="T74" s="53">
        <f t="shared" si="12"/>
        <v>47.407407407407405</v>
      </c>
    </row>
    <row r="75" spans="1:20" ht="21.75" customHeight="1">
      <c r="A75" s="7"/>
      <c r="B75" s="91" t="s">
        <v>133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3"/>
      <c r="N75" s="51">
        <v>1</v>
      </c>
      <c r="O75" s="51">
        <v>13</v>
      </c>
      <c r="P75" s="35">
        <v>1810102400</v>
      </c>
      <c r="Q75" s="36" t="s">
        <v>20</v>
      </c>
      <c r="R75" s="52">
        <f>R76</f>
        <v>10</v>
      </c>
      <c r="S75" s="53">
        <f>S76</f>
        <v>0</v>
      </c>
      <c r="T75" s="53">
        <f t="shared" ref="T75:T76" si="13">S75/R75*100</f>
        <v>0</v>
      </c>
    </row>
    <row r="76" spans="1:20" ht="21.75" customHeight="1">
      <c r="A76" s="7"/>
      <c r="B76" s="94" t="s">
        <v>19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6"/>
      <c r="N76" s="51">
        <v>1</v>
      </c>
      <c r="O76" s="51">
        <v>13</v>
      </c>
      <c r="P76" s="35">
        <v>1810102400</v>
      </c>
      <c r="Q76" s="36" t="s">
        <v>18</v>
      </c>
      <c r="R76" s="52">
        <v>10</v>
      </c>
      <c r="S76" s="53">
        <v>0</v>
      </c>
      <c r="T76" s="53">
        <f t="shared" si="13"/>
        <v>0</v>
      </c>
    </row>
    <row r="77" spans="1:20" ht="21.75" customHeight="1">
      <c r="A77" s="7"/>
      <c r="B77" s="124" t="s">
        <v>118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6"/>
      <c r="N77" s="51">
        <v>1</v>
      </c>
      <c r="O77" s="51">
        <v>13</v>
      </c>
      <c r="P77" s="35" t="s">
        <v>143</v>
      </c>
      <c r="Q77" s="36"/>
      <c r="R77" s="52">
        <f t="shared" ref="R77:R78" si="14">R78</f>
        <v>1.3</v>
      </c>
      <c r="S77" s="53">
        <f>S78</f>
        <v>1.3</v>
      </c>
      <c r="T77" s="53">
        <f t="shared" si="12"/>
        <v>100</v>
      </c>
    </row>
    <row r="78" spans="1:20" ht="21.75" customHeight="1">
      <c r="A78" s="7"/>
      <c r="B78" s="94" t="s">
        <v>5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6"/>
      <c r="N78" s="51">
        <v>1</v>
      </c>
      <c r="O78" s="51">
        <v>13</v>
      </c>
      <c r="P78" s="35" t="s">
        <v>143</v>
      </c>
      <c r="Q78" s="36">
        <v>500</v>
      </c>
      <c r="R78" s="52">
        <f t="shared" si="14"/>
        <v>1.3</v>
      </c>
      <c r="S78" s="53">
        <f>S79</f>
        <v>1.3</v>
      </c>
      <c r="T78" s="53">
        <f t="shared" si="12"/>
        <v>100</v>
      </c>
    </row>
    <row r="79" spans="1:20" ht="21.75" customHeight="1">
      <c r="A79" s="7"/>
      <c r="B79" s="94" t="s">
        <v>4</v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6"/>
      <c r="N79" s="51">
        <v>1</v>
      </c>
      <c r="O79" s="51">
        <v>13</v>
      </c>
      <c r="P79" s="35" t="s">
        <v>143</v>
      </c>
      <c r="Q79" s="36">
        <v>540</v>
      </c>
      <c r="R79" s="52">
        <v>1.3</v>
      </c>
      <c r="S79" s="53">
        <v>1.3</v>
      </c>
      <c r="T79" s="53">
        <f t="shared" si="12"/>
        <v>100</v>
      </c>
    </row>
    <row r="80" spans="1:20" ht="21.75" customHeight="1">
      <c r="A80" s="7"/>
      <c r="B80" s="94" t="s">
        <v>203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6"/>
      <c r="N80" s="51">
        <v>1</v>
      </c>
      <c r="O80" s="51">
        <v>13</v>
      </c>
      <c r="P80" s="35" t="s">
        <v>202</v>
      </c>
      <c r="Q80" s="36"/>
      <c r="R80" s="52">
        <f>R81</f>
        <v>50</v>
      </c>
      <c r="S80" s="52">
        <f>S81</f>
        <v>4.7300000000000004</v>
      </c>
      <c r="T80" s="53">
        <f>S80/R80*100</f>
        <v>9.4600000000000009</v>
      </c>
    </row>
    <row r="81" spans="1:20" ht="21.75" customHeight="1">
      <c r="A81" s="7"/>
      <c r="B81" s="94" t="s">
        <v>53</v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6"/>
      <c r="N81" s="51">
        <v>1</v>
      </c>
      <c r="O81" s="51">
        <v>13</v>
      </c>
      <c r="P81" s="35" t="s">
        <v>204</v>
      </c>
      <c r="Q81" s="36"/>
      <c r="R81" s="52">
        <f>R82</f>
        <v>50</v>
      </c>
      <c r="S81" s="52">
        <f>S82</f>
        <v>4.7300000000000004</v>
      </c>
      <c r="T81" s="53">
        <f t="shared" ref="T81:T83" si="15">S81/R81*100</f>
        <v>9.4600000000000009</v>
      </c>
    </row>
    <row r="82" spans="1:20" ht="53.25" customHeight="1">
      <c r="A82" s="7"/>
      <c r="B82" s="94" t="s">
        <v>9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6"/>
      <c r="N82" s="51">
        <v>1</v>
      </c>
      <c r="O82" s="51">
        <v>13</v>
      </c>
      <c r="P82" s="35" t="s">
        <v>204</v>
      </c>
      <c r="Q82" s="36" t="s">
        <v>8</v>
      </c>
      <c r="R82" s="52">
        <f>R83</f>
        <v>50</v>
      </c>
      <c r="S82" s="53">
        <f t="shared" ref="S82" si="16">S83</f>
        <v>4.7300000000000004</v>
      </c>
      <c r="T82" s="53">
        <f t="shared" si="15"/>
        <v>9.4600000000000009</v>
      </c>
    </row>
    <row r="83" spans="1:20" ht="12.75" customHeight="1">
      <c r="A83" s="7"/>
      <c r="B83" s="94" t="s">
        <v>7</v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6"/>
      <c r="N83" s="51">
        <v>1</v>
      </c>
      <c r="O83" s="51">
        <v>13</v>
      </c>
      <c r="P83" s="35" t="s">
        <v>204</v>
      </c>
      <c r="Q83" s="36" t="s">
        <v>6</v>
      </c>
      <c r="R83" s="52">
        <v>50</v>
      </c>
      <c r="S83" s="53">
        <v>4.7300000000000004</v>
      </c>
      <c r="T83" s="53">
        <f t="shared" si="15"/>
        <v>9.4600000000000009</v>
      </c>
    </row>
    <row r="84" spans="1:20" ht="12.75" customHeight="1">
      <c r="A84" s="7"/>
      <c r="B84" s="118" t="s">
        <v>196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20"/>
      <c r="N84" s="56">
        <v>2</v>
      </c>
      <c r="O84" s="56">
        <v>0</v>
      </c>
      <c r="P84" s="37" t="s">
        <v>1</v>
      </c>
      <c r="Q84" s="38" t="s">
        <v>1</v>
      </c>
      <c r="R84" s="57">
        <f t="shared" ref="R84:S85" si="17">R85</f>
        <v>396</v>
      </c>
      <c r="S84" s="47">
        <f t="shared" si="17"/>
        <v>222.3</v>
      </c>
      <c r="T84" s="47">
        <f t="shared" si="12"/>
        <v>56.13636363636364</v>
      </c>
    </row>
    <row r="85" spans="1:20" ht="12.75" customHeight="1">
      <c r="A85" s="7"/>
      <c r="B85" s="109" t="s">
        <v>31</v>
      </c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1"/>
      <c r="N85" s="48">
        <v>2</v>
      </c>
      <c r="O85" s="48">
        <v>3</v>
      </c>
      <c r="P85" s="33" t="s">
        <v>1</v>
      </c>
      <c r="Q85" s="34" t="s">
        <v>1</v>
      </c>
      <c r="R85" s="49">
        <f t="shared" si="17"/>
        <v>396</v>
      </c>
      <c r="S85" s="50">
        <f t="shared" si="17"/>
        <v>222.3</v>
      </c>
      <c r="T85" s="50">
        <f t="shared" si="12"/>
        <v>56.13636363636364</v>
      </c>
    </row>
    <row r="86" spans="1:20" s="71" customFormat="1" ht="12.75" customHeight="1">
      <c r="A86" s="6"/>
      <c r="B86" s="112" t="s">
        <v>30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4"/>
      <c r="N86" s="66">
        <v>2</v>
      </c>
      <c r="O86" s="66">
        <v>3</v>
      </c>
      <c r="P86" s="67">
        <v>5000000000</v>
      </c>
      <c r="Q86" s="68" t="s">
        <v>1</v>
      </c>
      <c r="R86" s="69">
        <f>R87</f>
        <v>396</v>
      </c>
      <c r="S86" s="70">
        <f>S87</f>
        <v>222.3</v>
      </c>
      <c r="T86" s="70">
        <f t="shared" si="12"/>
        <v>56.13636363636364</v>
      </c>
    </row>
    <row r="87" spans="1:20" ht="32.25" customHeight="1">
      <c r="A87" s="7"/>
      <c r="B87" s="124" t="s">
        <v>128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6"/>
      <c r="N87" s="51">
        <v>2</v>
      </c>
      <c r="O87" s="51">
        <v>3</v>
      </c>
      <c r="P87" s="35">
        <v>5000100000</v>
      </c>
      <c r="Q87" s="36" t="s">
        <v>1</v>
      </c>
      <c r="R87" s="52">
        <f>R89</f>
        <v>396</v>
      </c>
      <c r="S87" s="53">
        <f t="shared" ref="S87:S89" si="18">S88</f>
        <v>222.3</v>
      </c>
      <c r="T87" s="53">
        <f t="shared" si="12"/>
        <v>56.13636363636364</v>
      </c>
    </row>
    <row r="88" spans="1:20" ht="53.25" customHeight="1">
      <c r="A88" s="7"/>
      <c r="B88" s="94" t="s">
        <v>56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6"/>
      <c r="N88" s="51">
        <v>2</v>
      </c>
      <c r="O88" s="51">
        <v>3</v>
      </c>
      <c r="P88" s="35">
        <v>5000151180</v>
      </c>
      <c r="Q88" s="36"/>
      <c r="R88" s="52">
        <f>R89</f>
        <v>396</v>
      </c>
      <c r="S88" s="53">
        <f t="shared" si="18"/>
        <v>222.3</v>
      </c>
      <c r="T88" s="53">
        <f t="shared" si="12"/>
        <v>56.13636363636364</v>
      </c>
    </row>
    <row r="89" spans="1:20" ht="53.25" customHeight="1">
      <c r="A89" s="7"/>
      <c r="B89" s="94" t="s">
        <v>9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6"/>
      <c r="N89" s="51">
        <v>2</v>
      </c>
      <c r="O89" s="51">
        <v>3</v>
      </c>
      <c r="P89" s="35">
        <v>5000151180</v>
      </c>
      <c r="Q89" s="36" t="s">
        <v>8</v>
      </c>
      <c r="R89" s="52">
        <f>R90</f>
        <v>396</v>
      </c>
      <c r="S89" s="53">
        <f t="shared" si="18"/>
        <v>222.3</v>
      </c>
      <c r="T89" s="53">
        <f t="shared" si="12"/>
        <v>56.13636363636364</v>
      </c>
    </row>
    <row r="90" spans="1:20" ht="21.75" customHeight="1">
      <c r="A90" s="7"/>
      <c r="B90" s="94" t="s">
        <v>29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6"/>
      <c r="N90" s="51">
        <v>2</v>
      </c>
      <c r="O90" s="51">
        <v>3</v>
      </c>
      <c r="P90" s="35">
        <v>5000151180</v>
      </c>
      <c r="Q90" s="36" t="s">
        <v>28</v>
      </c>
      <c r="R90" s="52">
        <v>396</v>
      </c>
      <c r="S90" s="53">
        <v>222.3</v>
      </c>
      <c r="T90" s="53">
        <f t="shared" si="12"/>
        <v>56.13636363636364</v>
      </c>
    </row>
    <row r="91" spans="1:20" ht="21.75" customHeight="1">
      <c r="A91" s="7"/>
      <c r="B91" s="118" t="s">
        <v>197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20"/>
      <c r="N91" s="56">
        <v>3</v>
      </c>
      <c r="O91" s="56">
        <v>0</v>
      </c>
      <c r="P91" s="37" t="s">
        <v>1</v>
      </c>
      <c r="Q91" s="38" t="s">
        <v>1</v>
      </c>
      <c r="R91" s="57">
        <f>R92+R99</f>
        <v>73.3</v>
      </c>
      <c r="S91" s="57">
        <f t="shared" ref="S91" si="19">S92+S99</f>
        <v>7.2</v>
      </c>
      <c r="T91" s="47">
        <f t="shared" si="12"/>
        <v>9.8226466575716245</v>
      </c>
    </row>
    <row r="92" spans="1:20" ht="12.75" customHeight="1">
      <c r="A92" s="7"/>
      <c r="B92" s="109" t="s">
        <v>27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1"/>
      <c r="N92" s="48">
        <v>3</v>
      </c>
      <c r="O92" s="48">
        <v>4</v>
      </c>
      <c r="P92" s="33" t="s">
        <v>1</v>
      </c>
      <c r="Q92" s="34" t="s">
        <v>1</v>
      </c>
      <c r="R92" s="49">
        <v>40</v>
      </c>
      <c r="S92" s="50">
        <f t="shared" ref="S92:S97" si="20">S93</f>
        <v>0</v>
      </c>
      <c r="T92" s="50">
        <f t="shared" si="12"/>
        <v>0</v>
      </c>
    </row>
    <row r="93" spans="1:20" s="71" customFormat="1" ht="42.75" customHeight="1">
      <c r="A93" s="6"/>
      <c r="B93" s="112" t="s">
        <v>129</v>
      </c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4"/>
      <c r="N93" s="66">
        <v>3</v>
      </c>
      <c r="O93" s="66">
        <v>4</v>
      </c>
      <c r="P93" s="67">
        <v>1000000000</v>
      </c>
      <c r="Q93" s="68" t="s">
        <v>1</v>
      </c>
      <c r="R93" s="69">
        <v>40</v>
      </c>
      <c r="S93" s="70">
        <f t="shared" si="20"/>
        <v>0</v>
      </c>
      <c r="T93" s="70">
        <f t="shared" si="12"/>
        <v>0</v>
      </c>
    </row>
    <row r="94" spans="1:20" ht="12.75" customHeight="1">
      <c r="A94" s="7"/>
      <c r="B94" s="115" t="s">
        <v>26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7"/>
      <c r="N94" s="51">
        <v>3</v>
      </c>
      <c r="O94" s="51">
        <v>4</v>
      </c>
      <c r="P94" s="35">
        <v>1010000000</v>
      </c>
      <c r="Q94" s="36" t="s">
        <v>1</v>
      </c>
      <c r="R94" s="52">
        <v>40</v>
      </c>
      <c r="S94" s="53">
        <f t="shared" si="20"/>
        <v>0</v>
      </c>
      <c r="T94" s="53">
        <f t="shared" si="12"/>
        <v>0</v>
      </c>
    </row>
    <row r="95" spans="1:20" ht="39.75" customHeight="1">
      <c r="A95" s="7"/>
      <c r="B95" s="115" t="s">
        <v>57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7"/>
      <c r="N95" s="51">
        <v>3</v>
      </c>
      <c r="O95" s="51">
        <v>4</v>
      </c>
      <c r="P95" s="35">
        <v>1010800000</v>
      </c>
      <c r="Q95" s="36" t="s">
        <v>1</v>
      </c>
      <c r="R95" s="52">
        <v>40</v>
      </c>
      <c r="S95" s="53">
        <f t="shared" si="20"/>
        <v>0</v>
      </c>
      <c r="T95" s="53">
        <f t="shared" si="12"/>
        <v>0</v>
      </c>
    </row>
    <row r="96" spans="1:20" ht="51.75" customHeight="1">
      <c r="A96" s="7"/>
      <c r="B96" s="94" t="s">
        <v>58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6"/>
      <c r="N96" s="51">
        <v>3</v>
      </c>
      <c r="O96" s="51">
        <v>4</v>
      </c>
      <c r="P96" s="35" t="s">
        <v>59</v>
      </c>
      <c r="Q96" s="36"/>
      <c r="R96" s="52">
        <v>40</v>
      </c>
      <c r="S96" s="53">
        <f t="shared" si="20"/>
        <v>0</v>
      </c>
      <c r="T96" s="53">
        <f t="shared" si="12"/>
        <v>0</v>
      </c>
    </row>
    <row r="97" spans="1:20" ht="21.75" customHeight="1">
      <c r="A97" s="7"/>
      <c r="B97" s="91" t="s">
        <v>133</v>
      </c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3"/>
      <c r="N97" s="51">
        <v>3</v>
      </c>
      <c r="O97" s="51">
        <v>4</v>
      </c>
      <c r="P97" s="35" t="s">
        <v>59</v>
      </c>
      <c r="Q97" s="36" t="s">
        <v>20</v>
      </c>
      <c r="R97" s="52">
        <v>40</v>
      </c>
      <c r="S97" s="53">
        <f t="shared" si="20"/>
        <v>0</v>
      </c>
      <c r="T97" s="53">
        <f t="shared" si="12"/>
        <v>0</v>
      </c>
    </row>
    <row r="98" spans="1:20" ht="21.75" customHeight="1">
      <c r="A98" s="7"/>
      <c r="B98" s="94" t="s">
        <v>19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6"/>
      <c r="N98" s="51">
        <v>3</v>
      </c>
      <c r="O98" s="51">
        <v>4</v>
      </c>
      <c r="P98" s="35" t="s">
        <v>59</v>
      </c>
      <c r="Q98" s="36" t="s">
        <v>18</v>
      </c>
      <c r="R98" s="52">
        <v>40</v>
      </c>
      <c r="S98" s="53">
        <v>0</v>
      </c>
      <c r="T98" s="53">
        <f t="shared" si="12"/>
        <v>0</v>
      </c>
    </row>
    <row r="99" spans="1:20" ht="21.75" customHeight="1">
      <c r="A99" s="7"/>
      <c r="B99" s="106" t="s">
        <v>51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8"/>
      <c r="N99" s="48">
        <v>3</v>
      </c>
      <c r="O99" s="48">
        <v>14</v>
      </c>
      <c r="P99" s="33"/>
      <c r="Q99" s="34"/>
      <c r="R99" s="49">
        <f t="shared" ref="R99:S100" si="21">R100</f>
        <v>33.299999999999997</v>
      </c>
      <c r="S99" s="50">
        <f t="shared" si="21"/>
        <v>7.2</v>
      </c>
      <c r="T99" s="50">
        <f t="shared" si="12"/>
        <v>21.621621621621621</v>
      </c>
    </row>
    <row r="100" spans="1:20" s="71" customFormat="1" ht="31.5" customHeight="1">
      <c r="A100" s="6"/>
      <c r="B100" s="121" t="s">
        <v>129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3"/>
      <c r="N100" s="66">
        <v>3</v>
      </c>
      <c r="O100" s="66">
        <v>14</v>
      </c>
      <c r="P100" s="67">
        <v>1000000000</v>
      </c>
      <c r="Q100" s="68"/>
      <c r="R100" s="69">
        <f t="shared" si="21"/>
        <v>33.299999999999997</v>
      </c>
      <c r="S100" s="70">
        <f t="shared" si="21"/>
        <v>7.2</v>
      </c>
      <c r="T100" s="70">
        <f t="shared" si="12"/>
        <v>21.621621621621621</v>
      </c>
    </row>
    <row r="101" spans="1:20" ht="21.75" customHeight="1">
      <c r="A101" s="7"/>
      <c r="B101" s="94" t="s">
        <v>60</v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6"/>
      <c r="N101" s="51">
        <v>3</v>
      </c>
      <c r="O101" s="51">
        <v>14</v>
      </c>
      <c r="P101" s="35">
        <v>1010300000</v>
      </c>
      <c r="Q101" s="36"/>
      <c r="R101" s="52">
        <f>R103+R105</f>
        <v>33.299999999999997</v>
      </c>
      <c r="S101" s="53">
        <f>S102</f>
        <v>7.2</v>
      </c>
      <c r="T101" s="53">
        <f t="shared" si="12"/>
        <v>21.621621621621621</v>
      </c>
    </row>
    <row r="102" spans="1:20" ht="21.75" customHeight="1">
      <c r="A102" s="7"/>
      <c r="B102" s="94" t="s">
        <v>145</v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6"/>
      <c r="N102" s="51">
        <v>3</v>
      </c>
      <c r="O102" s="51">
        <v>14</v>
      </c>
      <c r="P102" s="35" t="s">
        <v>144</v>
      </c>
      <c r="Q102" s="36"/>
      <c r="R102" s="52">
        <f>R103</f>
        <v>23.3</v>
      </c>
      <c r="S102" s="53">
        <f>S103</f>
        <v>7.2</v>
      </c>
      <c r="T102" s="53">
        <f t="shared" si="12"/>
        <v>30.901287553648064</v>
      </c>
    </row>
    <row r="103" spans="1:20" ht="21.75" customHeight="1">
      <c r="A103" s="7"/>
      <c r="B103" s="94" t="s">
        <v>9</v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6"/>
      <c r="N103" s="51">
        <v>3</v>
      </c>
      <c r="O103" s="51">
        <v>14</v>
      </c>
      <c r="P103" s="35" t="s">
        <v>144</v>
      </c>
      <c r="Q103" s="36">
        <v>100</v>
      </c>
      <c r="R103" s="52">
        <f>R104</f>
        <v>23.3</v>
      </c>
      <c r="S103" s="53">
        <f>S104</f>
        <v>7.2</v>
      </c>
      <c r="T103" s="53">
        <f t="shared" si="12"/>
        <v>30.901287553648064</v>
      </c>
    </row>
    <row r="104" spans="1:20" ht="21.75" customHeight="1">
      <c r="A104" s="7"/>
      <c r="B104" s="94" t="s">
        <v>29</v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6"/>
      <c r="N104" s="51">
        <v>3</v>
      </c>
      <c r="O104" s="51">
        <v>14</v>
      </c>
      <c r="P104" s="35" t="s">
        <v>144</v>
      </c>
      <c r="Q104" s="36">
        <v>120</v>
      </c>
      <c r="R104" s="52">
        <v>23.3</v>
      </c>
      <c r="S104" s="53">
        <v>7.2</v>
      </c>
      <c r="T104" s="53">
        <f t="shared" si="12"/>
        <v>30.901287553648064</v>
      </c>
    </row>
    <row r="105" spans="1:20" ht="21.75" customHeight="1">
      <c r="A105" s="7"/>
      <c r="B105" s="145" t="s">
        <v>206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7"/>
      <c r="N105" s="51">
        <v>3</v>
      </c>
      <c r="O105" s="51">
        <v>14</v>
      </c>
      <c r="P105" s="35" t="s">
        <v>205</v>
      </c>
      <c r="Q105" s="36"/>
      <c r="R105" s="52">
        <f t="shared" ref="R105:S106" si="22">R106</f>
        <v>10</v>
      </c>
      <c r="S105" s="53">
        <f t="shared" si="22"/>
        <v>0</v>
      </c>
      <c r="T105" s="53">
        <f t="shared" si="12"/>
        <v>0</v>
      </c>
    </row>
    <row r="106" spans="1:20" ht="21.75" customHeight="1">
      <c r="A106" s="7"/>
      <c r="B106" s="94" t="s">
        <v>9</v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6"/>
      <c r="N106" s="51">
        <v>3</v>
      </c>
      <c r="O106" s="51">
        <v>14</v>
      </c>
      <c r="P106" s="35" t="s">
        <v>205</v>
      </c>
      <c r="Q106" s="36">
        <v>100</v>
      </c>
      <c r="R106" s="52">
        <f t="shared" si="22"/>
        <v>10</v>
      </c>
      <c r="S106" s="53">
        <f t="shared" si="22"/>
        <v>0</v>
      </c>
      <c r="T106" s="53">
        <f t="shared" si="12"/>
        <v>0</v>
      </c>
    </row>
    <row r="107" spans="1:20" ht="21.75" customHeight="1">
      <c r="A107" s="7"/>
      <c r="B107" s="94" t="s">
        <v>29</v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6"/>
      <c r="N107" s="51">
        <v>3</v>
      </c>
      <c r="O107" s="51">
        <v>14</v>
      </c>
      <c r="P107" s="35" t="s">
        <v>205</v>
      </c>
      <c r="Q107" s="36">
        <v>120</v>
      </c>
      <c r="R107" s="52">
        <v>10</v>
      </c>
      <c r="S107" s="53">
        <v>0</v>
      </c>
      <c r="T107" s="53">
        <f t="shared" si="12"/>
        <v>0</v>
      </c>
    </row>
    <row r="108" spans="1:20" ht="21.75" customHeight="1">
      <c r="A108" s="7"/>
      <c r="B108" s="118" t="s">
        <v>198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20"/>
      <c r="N108" s="56">
        <v>4</v>
      </c>
      <c r="O108" s="56">
        <v>0</v>
      </c>
      <c r="P108" s="37" t="s">
        <v>1</v>
      </c>
      <c r="Q108" s="38" t="s">
        <v>1</v>
      </c>
      <c r="R108" s="57">
        <f>R130+R109+R140+R119</f>
        <v>2804</v>
      </c>
      <c r="S108" s="47">
        <f>S109+S119+S130+S140</f>
        <v>1734.7</v>
      </c>
      <c r="T108" s="47">
        <f t="shared" si="12"/>
        <v>61.865192582025671</v>
      </c>
    </row>
    <row r="109" spans="1:20" ht="21.75" customHeight="1">
      <c r="A109" s="7"/>
      <c r="B109" s="109" t="s">
        <v>61</v>
      </c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1"/>
      <c r="N109" s="48">
        <v>4</v>
      </c>
      <c r="O109" s="48">
        <v>1</v>
      </c>
      <c r="P109" s="33" t="s">
        <v>1</v>
      </c>
      <c r="Q109" s="34" t="s">
        <v>1</v>
      </c>
      <c r="R109" s="49">
        <f t="shared" ref="R109:S110" si="23">R110</f>
        <v>1356.4</v>
      </c>
      <c r="S109" s="50">
        <f t="shared" si="23"/>
        <v>929.2</v>
      </c>
      <c r="T109" s="50">
        <f t="shared" si="12"/>
        <v>68.504865821291645</v>
      </c>
    </row>
    <row r="110" spans="1:20" s="71" customFormat="1" ht="21.75" customHeight="1">
      <c r="A110" s="6"/>
      <c r="B110" s="112" t="s">
        <v>189</v>
      </c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4"/>
      <c r="N110" s="66">
        <v>4</v>
      </c>
      <c r="O110" s="66">
        <v>1</v>
      </c>
      <c r="P110" s="67" t="s">
        <v>119</v>
      </c>
      <c r="Q110" s="68" t="s">
        <v>1</v>
      </c>
      <c r="R110" s="69">
        <f t="shared" si="23"/>
        <v>1356.4</v>
      </c>
      <c r="S110" s="70">
        <f t="shared" si="23"/>
        <v>929.2</v>
      </c>
      <c r="T110" s="70">
        <f t="shared" si="12"/>
        <v>68.504865821291645</v>
      </c>
    </row>
    <row r="111" spans="1:20" ht="21.75" customHeight="1">
      <c r="A111" s="7"/>
      <c r="B111" s="115" t="s">
        <v>62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7"/>
      <c r="N111" s="51">
        <v>4</v>
      </c>
      <c r="O111" s="51">
        <v>1</v>
      </c>
      <c r="P111" s="35" t="s">
        <v>120</v>
      </c>
      <c r="Q111" s="36" t="s">
        <v>1</v>
      </c>
      <c r="R111" s="52">
        <f>R112</f>
        <v>1356.4</v>
      </c>
      <c r="S111" s="53">
        <f>S112</f>
        <v>929.2</v>
      </c>
      <c r="T111" s="53">
        <f t="shared" si="12"/>
        <v>68.504865821291645</v>
      </c>
    </row>
    <row r="112" spans="1:20" ht="21.75" customHeight="1">
      <c r="A112" s="7"/>
      <c r="B112" s="115" t="s">
        <v>63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7"/>
      <c r="N112" s="51">
        <v>4</v>
      </c>
      <c r="O112" s="51">
        <v>1</v>
      </c>
      <c r="P112" s="35" t="s">
        <v>121</v>
      </c>
      <c r="Q112" s="36" t="s">
        <v>1</v>
      </c>
      <c r="R112" s="52">
        <f>R114+R116</f>
        <v>1356.4</v>
      </c>
      <c r="S112" s="53">
        <f t="shared" ref="S112:S114" si="24">S113</f>
        <v>929.2</v>
      </c>
      <c r="T112" s="53">
        <f t="shared" si="12"/>
        <v>68.504865821291645</v>
      </c>
    </row>
    <row r="113" spans="1:20" ht="12.75" customHeight="1">
      <c r="A113" s="7"/>
      <c r="B113" s="94" t="s">
        <v>64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6"/>
      <c r="N113" s="51">
        <v>4</v>
      </c>
      <c r="O113" s="51">
        <v>1</v>
      </c>
      <c r="P113" s="35" t="s">
        <v>122</v>
      </c>
      <c r="Q113" s="36"/>
      <c r="R113" s="52">
        <f>R114</f>
        <v>1341.4</v>
      </c>
      <c r="S113" s="53">
        <f t="shared" si="24"/>
        <v>929.2</v>
      </c>
      <c r="T113" s="53">
        <f t="shared" si="12"/>
        <v>69.270910988519447</v>
      </c>
    </row>
    <row r="114" spans="1:20" ht="12.75" customHeight="1">
      <c r="A114" s="7"/>
      <c r="B114" s="94" t="s">
        <v>9</v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6"/>
      <c r="N114" s="51">
        <v>4</v>
      </c>
      <c r="O114" s="51">
        <v>1</v>
      </c>
      <c r="P114" s="35" t="s">
        <v>122</v>
      </c>
      <c r="Q114" s="36" t="s">
        <v>8</v>
      </c>
      <c r="R114" s="52">
        <f>R115</f>
        <v>1341.4</v>
      </c>
      <c r="S114" s="53">
        <f t="shared" si="24"/>
        <v>929.2</v>
      </c>
      <c r="T114" s="53">
        <f t="shared" si="12"/>
        <v>69.270910988519447</v>
      </c>
    </row>
    <row r="115" spans="1:20" ht="21.75" customHeight="1">
      <c r="A115" s="7"/>
      <c r="B115" s="94" t="s">
        <v>7</v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6"/>
      <c r="N115" s="51">
        <v>4</v>
      </c>
      <c r="O115" s="51">
        <v>1</v>
      </c>
      <c r="P115" s="35" t="s">
        <v>122</v>
      </c>
      <c r="Q115" s="36" t="s">
        <v>6</v>
      </c>
      <c r="R115" s="52">
        <v>1341.4</v>
      </c>
      <c r="S115" s="53">
        <v>929.2</v>
      </c>
      <c r="T115" s="53">
        <f t="shared" si="12"/>
        <v>69.270910988519447</v>
      </c>
    </row>
    <row r="116" spans="1:20" ht="21.75" customHeight="1">
      <c r="A116" s="7"/>
      <c r="B116" s="94" t="s">
        <v>146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6"/>
      <c r="N116" s="51">
        <v>4</v>
      </c>
      <c r="O116" s="51">
        <v>1</v>
      </c>
      <c r="P116" s="35" t="s">
        <v>207</v>
      </c>
      <c r="Q116" s="36"/>
      <c r="R116" s="52">
        <f>R117</f>
        <v>15</v>
      </c>
      <c r="S116" s="53">
        <f>S117</f>
        <v>0</v>
      </c>
      <c r="T116" s="53">
        <f t="shared" si="12"/>
        <v>0</v>
      </c>
    </row>
    <row r="117" spans="1:20" ht="32.25" customHeight="1">
      <c r="A117" s="7"/>
      <c r="B117" s="94" t="s">
        <v>9</v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6"/>
      <c r="N117" s="51">
        <v>4</v>
      </c>
      <c r="O117" s="51">
        <v>1</v>
      </c>
      <c r="P117" s="35" t="s">
        <v>207</v>
      </c>
      <c r="Q117" s="36">
        <v>100</v>
      </c>
      <c r="R117" s="52">
        <f>R118</f>
        <v>15</v>
      </c>
      <c r="S117" s="53">
        <v>0</v>
      </c>
      <c r="T117" s="53">
        <f t="shared" si="12"/>
        <v>0</v>
      </c>
    </row>
    <row r="118" spans="1:20" ht="37.5" customHeight="1">
      <c r="A118" s="7"/>
      <c r="B118" s="94" t="s">
        <v>7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6"/>
      <c r="N118" s="51">
        <v>4</v>
      </c>
      <c r="O118" s="51">
        <v>1</v>
      </c>
      <c r="P118" s="35" t="s">
        <v>207</v>
      </c>
      <c r="Q118" s="36">
        <v>110</v>
      </c>
      <c r="R118" s="52">
        <v>15</v>
      </c>
      <c r="S118" s="53">
        <v>0</v>
      </c>
      <c r="T118" s="53">
        <f t="shared" si="12"/>
        <v>0</v>
      </c>
    </row>
    <row r="119" spans="1:20" ht="31.5" customHeight="1">
      <c r="A119" s="7"/>
      <c r="B119" s="106" t="s">
        <v>150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8"/>
      <c r="N119" s="48">
        <v>4</v>
      </c>
      <c r="O119" s="48">
        <v>9</v>
      </c>
      <c r="P119" s="33"/>
      <c r="Q119" s="34"/>
      <c r="R119" s="49">
        <f>R120</f>
        <v>610.70000000000005</v>
      </c>
      <c r="S119" s="50">
        <f>S120</f>
        <v>282.5</v>
      </c>
      <c r="T119" s="50">
        <f t="shared" si="12"/>
        <v>46.258392009169803</v>
      </c>
    </row>
    <row r="120" spans="1:20" s="71" customFormat="1" ht="12.75" customHeight="1">
      <c r="A120" s="6"/>
      <c r="B120" s="121" t="s">
        <v>151</v>
      </c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3"/>
      <c r="N120" s="66">
        <v>4</v>
      </c>
      <c r="O120" s="66">
        <v>9</v>
      </c>
      <c r="P120" s="67" t="s">
        <v>149</v>
      </c>
      <c r="Q120" s="68"/>
      <c r="R120" s="69">
        <f t="shared" ref="R120" si="25">R121</f>
        <v>610.70000000000005</v>
      </c>
      <c r="S120" s="70">
        <f>S121</f>
        <v>282.5</v>
      </c>
      <c r="T120" s="70">
        <f t="shared" si="12"/>
        <v>46.258392009169803</v>
      </c>
    </row>
    <row r="121" spans="1:20" ht="12.75" customHeight="1">
      <c r="A121" s="7"/>
      <c r="B121" s="94" t="s">
        <v>152</v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6"/>
      <c r="N121" s="51">
        <v>4</v>
      </c>
      <c r="O121" s="51">
        <v>9</v>
      </c>
      <c r="P121" s="35" t="s">
        <v>153</v>
      </c>
      <c r="Q121" s="36"/>
      <c r="R121" s="52">
        <f>R126+R122</f>
        <v>610.70000000000005</v>
      </c>
      <c r="S121" s="52">
        <f>S126+S122</f>
        <v>282.5</v>
      </c>
      <c r="T121" s="53">
        <f t="shared" si="12"/>
        <v>46.258392009169803</v>
      </c>
    </row>
    <row r="122" spans="1:20" ht="12.75" customHeight="1">
      <c r="A122" s="7"/>
      <c r="B122" s="94" t="s">
        <v>209</v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6"/>
      <c r="N122" s="51">
        <v>4</v>
      </c>
      <c r="O122" s="51">
        <v>9</v>
      </c>
      <c r="P122" s="35" t="s">
        <v>208</v>
      </c>
      <c r="Q122" s="36"/>
      <c r="R122" s="52">
        <f>R123</f>
        <v>10.199999999999999</v>
      </c>
      <c r="S122" s="52">
        <f>S123</f>
        <v>0</v>
      </c>
      <c r="T122" s="53">
        <f>S122/R122*100</f>
        <v>0</v>
      </c>
    </row>
    <row r="123" spans="1:20" ht="25.5" customHeight="1">
      <c r="A123" s="7"/>
      <c r="B123" s="97" t="s">
        <v>118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9"/>
      <c r="N123" s="51">
        <v>4</v>
      </c>
      <c r="O123" s="51">
        <v>9</v>
      </c>
      <c r="P123" s="35" t="s">
        <v>210</v>
      </c>
      <c r="Q123" s="36"/>
      <c r="R123" s="54">
        <f t="shared" ref="R123:S124" si="26">R124</f>
        <v>10.199999999999999</v>
      </c>
      <c r="S123" s="54">
        <f t="shared" si="26"/>
        <v>0</v>
      </c>
      <c r="T123" s="53">
        <f t="shared" ref="T123:T125" si="27">S123/R123*100</f>
        <v>0</v>
      </c>
    </row>
    <row r="124" spans="1:20" ht="23.25" customHeight="1">
      <c r="A124" s="7"/>
      <c r="B124" s="97" t="s">
        <v>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9"/>
      <c r="N124" s="51">
        <v>4</v>
      </c>
      <c r="O124" s="51">
        <v>9</v>
      </c>
      <c r="P124" s="35" t="s">
        <v>210</v>
      </c>
      <c r="Q124" s="36">
        <v>500</v>
      </c>
      <c r="R124" s="54">
        <f t="shared" si="26"/>
        <v>10.199999999999999</v>
      </c>
      <c r="S124" s="54">
        <f t="shared" si="26"/>
        <v>0</v>
      </c>
      <c r="T124" s="53">
        <f t="shared" si="27"/>
        <v>0</v>
      </c>
    </row>
    <row r="125" spans="1:20" ht="21" customHeight="1">
      <c r="A125" s="7"/>
      <c r="B125" s="97" t="s">
        <v>4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9"/>
      <c r="N125" s="51">
        <v>4</v>
      </c>
      <c r="O125" s="51">
        <v>9</v>
      </c>
      <c r="P125" s="35" t="s">
        <v>210</v>
      </c>
      <c r="Q125" s="36">
        <v>540</v>
      </c>
      <c r="R125" s="54">
        <v>10.199999999999999</v>
      </c>
      <c r="S125" s="55">
        <v>0</v>
      </c>
      <c r="T125" s="53">
        <f t="shared" si="27"/>
        <v>0</v>
      </c>
    </row>
    <row r="126" spans="1:20" ht="12.75" customHeight="1">
      <c r="A126" s="7"/>
      <c r="B126" s="94" t="s">
        <v>173</v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6"/>
      <c r="N126" s="51">
        <v>4</v>
      </c>
      <c r="O126" s="51">
        <v>9</v>
      </c>
      <c r="P126" s="35" t="s">
        <v>174</v>
      </c>
      <c r="Q126" s="36"/>
      <c r="R126" s="52">
        <f t="shared" ref="R126:S128" si="28">R127</f>
        <v>600.5</v>
      </c>
      <c r="S126" s="53">
        <f t="shared" si="28"/>
        <v>282.5</v>
      </c>
      <c r="T126" s="53">
        <f t="shared" si="12"/>
        <v>47.044129891756867</v>
      </c>
    </row>
    <row r="127" spans="1:20" ht="12.75" customHeight="1">
      <c r="A127" s="7"/>
      <c r="B127" s="94" t="s">
        <v>65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6"/>
      <c r="N127" s="51">
        <v>4</v>
      </c>
      <c r="O127" s="51">
        <v>9</v>
      </c>
      <c r="P127" s="35" t="s">
        <v>175</v>
      </c>
      <c r="Q127" s="36"/>
      <c r="R127" s="52">
        <f t="shared" si="28"/>
        <v>600.5</v>
      </c>
      <c r="S127" s="53">
        <f t="shared" si="28"/>
        <v>282.5</v>
      </c>
      <c r="T127" s="53">
        <f t="shared" si="12"/>
        <v>47.044129891756867</v>
      </c>
    </row>
    <row r="128" spans="1:20" ht="12.75" customHeight="1">
      <c r="A128" s="7"/>
      <c r="B128" s="91" t="s">
        <v>133</v>
      </c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3"/>
      <c r="N128" s="51">
        <v>4</v>
      </c>
      <c r="O128" s="51">
        <v>9</v>
      </c>
      <c r="P128" s="35" t="s">
        <v>175</v>
      </c>
      <c r="Q128" s="36">
        <v>200</v>
      </c>
      <c r="R128" s="52">
        <f t="shared" si="28"/>
        <v>600.5</v>
      </c>
      <c r="S128" s="53">
        <f t="shared" si="28"/>
        <v>282.5</v>
      </c>
      <c r="T128" s="53">
        <f t="shared" si="12"/>
        <v>47.044129891756867</v>
      </c>
    </row>
    <row r="129" spans="1:20" ht="12.75" customHeight="1">
      <c r="A129" s="7"/>
      <c r="B129" s="94" t="s">
        <v>19</v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6"/>
      <c r="N129" s="51">
        <v>4</v>
      </c>
      <c r="O129" s="51">
        <v>9</v>
      </c>
      <c r="P129" s="35" t="s">
        <v>175</v>
      </c>
      <c r="Q129" s="36">
        <v>240</v>
      </c>
      <c r="R129" s="52">
        <v>600.5</v>
      </c>
      <c r="S129" s="53">
        <v>282.5</v>
      </c>
      <c r="T129" s="53">
        <f t="shared" si="12"/>
        <v>47.044129891756867</v>
      </c>
    </row>
    <row r="130" spans="1:20" ht="12.75" customHeight="1">
      <c r="A130" s="7"/>
      <c r="B130" s="109" t="s">
        <v>25</v>
      </c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1"/>
      <c r="N130" s="48">
        <v>4</v>
      </c>
      <c r="O130" s="48">
        <v>10</v>
      </c>
      <c r="P130" s="33" t="s">
        <v>1</v>
      </c>
      <c r="Q130" s="34" t="s">
        <v>1</v>
      </c>
      <c r="R130" s="49">
        <f t="shared" ref="R130:S132" si="29">R131</f>
        <v>831.7</v>
      </c>
      <c r="S130" s="50">
        <f t="shared" si="29"/>
        <v>517.79999999999995</v>
      </c>
      <c r="T130" s="50">
        <f t="shared" si="12"/>
        <v>62.258025730431633</v>
      </c>
    </row>
    <row r="131" spans="1:20" s="71" customFormat="1" ht="12.75" customHeight="1">
      <c r="A131" s="6"/>
      <c r="B131" s="112" t="s">
        <v>190</v>
      </c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4"/>
      <c r="N131" s="66">
        <v>4</v>
      </c>
      <c r="O131" s="66">
        <v>10</v>
      </c>
      <c r="P131" s="67">
        <v>1400000000</v>
      </c>
      <c r="Q131" s="68" t="s">
        <v>1</v>
      </c>
      <c r="R131" s="69">
        <f t="shared" si="29"/>
        <v>831.7</v>
      </c>
      <c r="S131" s="70">
        <f t="shared" si="29"/>
        <v>517.79999999999995</v>
      </c>
      <c r="T131" s="70">
        <f t="shared" si="12"/>
        <v>62.258025730431633</v>
      </c>
    </row>
    <row r="132" spans="1:20" ht="12.75" customHeight="1">
      <c r="A132" s="7"/>
      <c r="B132" s="115" t="s">
        <v>130</v>
      </c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7"/>
      <c r="N132" s="51">
        <v>4</v>
      </c>
      <c r="O132" s="51">
        <v>10</v>
      </c>
      <c r="P132" s="35">
        <v>1410000000</v>
      </c>
      <c r="Q132" s="36" t="s">
        <v>1</v>
      </c>
      <c r="R132" s="52">
        <f t="shared" si="29"/>
        <v>831.7</v>
      </c>
      <c r="S132" s="53">
        <f t="shared" si="29"/>
        <v>517.79999999999995</v>
      </c>
      <c r="T132" s="53">
        <f t="shared" si="12"/>
        <v>62.258025730431633</v>
      </c>
    </row>
    <row r="133" spans="1:20" ht="12.75" customHeight="1">
      <c r="A133" s="7"/>
      <c r="B133" s="115" t="s">
        <v>131</v>
      </c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7"/>
      <c r="N133" s="51">
        <v>4</v>
      </c>
      <c r="O133" s="51">
        <v>10</v>
      </c>
      <c r="P133" s="35">
        <v>1410100000</v>
      </c>
      <c r="Q133" s="36" t="s">
        <v>1</v>
      </c>
      <c r="R133" s="52">
        <f>R134+R137</f>
        <v>831.7</v>
      </c>
      <c r="S133" s="53">
        <f>S134+S137</f>
        <v>517.79999999999995</v>
      </c>
      <c r="T133" s="53">
        <f t="shared" si="12"/>
        <v>62.258025730431633</v>
      </c>
    </row>
    <row r="134" spans="1:20" ht="12.75" customHeight="1">
      <c r="A134" s="7"/>
      <c r="B134" s="94" t="s">
        <v>65</v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6"/>
      <c r="N134" s="51">
        <v>4</v>
      </c>
      <c r="O134" s="51">
        <v>10</v>
      </c>
      <c r="P134" s="35">
        <v>1410199990</v>
      </c>
      <c r="Q134" s="36"/>
      <c r="R134" s="52">
        <f>R135</f>
        <v>271</v>
      </c>
      <c r="S134" s="53">
        <f t="shared" ref="S134:S135" si="30">S135</f>
        <v>198.6</v>
      </c>
      <c r="T134" s="53">
        <f t="shared" si="12"/>
        <v>73.284132841328415</v>
      </c>
    </row>
    <row r="135" spans="1:20" ht="12.75" customHeight="1">
      <c r="A135" s="7"/>
      <c r="B135" s="91" t="s">
        <v>133</v>
      </c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3"/>
      <c r="N135" s="51">
        <v>4</v>
      </c>
      <c r="O135" s="51">
        <v>10</v>
      </c>
      <c r="P135" s="35">
        <v>1410199990</v>
      </c>
      <c r="Q135" s="36" t="s">
        <v>20</v>
      </c>
      <c r="R135" s="52">
        <f>R136</f>
        <v>271</v>
      </c>
      <c r="S135" s="53">
        <f t="shared" si="30"/>
        <v>198.6</v>
      </c>
      <c r="T135" s="53">
        <f t="shared" si="12"/>
        <v>73.284132841328415</v>
      </c>
    </row>
    <row r="136" spans="1:20" ht="21.75" customHeight="1">
      <c r="A136" s="7"/>
      <c r="B136" s="94" t="s">
        <v>19</v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6"/>
      <c r="N136" s="51">
        <v>4</v>
      </c>
      <c r="O136" s="51">
        <v>10</v>
      </c>
      <c r="P136" s="35">
        <v>1410199990</v>
      </c>
      <c r="Q136" s="36" t="s">
        <v>18</v>
      </c>
      <c r="R136" s="52">
        <v>271</v>
      </c>
      <c r="S136" s="53">
        <v>198.6</v>
      </c>
      <c r="T136" s="53">
        <f t="shared" si="12"/>
        <v>73.284132841328415</v>
      </c>
    </row>
    <row r="137" spans="1:20" ht="32.25" customHeight="1">
      <c r="A137" s="7"/>
      <c r="B137" s="115" t="s">
        <v>24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7"/>
      <c r="N137" s="51">
        <v>4</v>
      </c>
      <c r="O137" s="51">
        <v>10</v>
      </c>
      <c r="P137" s="35">
        <v>1410120070</v>
      </c>
      <c r="Q137" s="36" t="s">
        <v>1</v>
      </c>
      <c r="R137" s="52">
        <f t="shared" ref="R137:S138" si="31">R138</f>
        <v>560.70000000000005</v>
      </c>
      <c r="S137" s="53">
        <f t="shared" si="31"/>
        <v>319.2</v>
      </c>
      <c r="T137" s="53">
        <f t="shared" si="12"/>
        <v>56.928838951310858</v>
      </c>
    </row>
    <row r="138" spans="1:20" ht="42.75" customHeight="1">
      <c r="A138" s="7"/>
      <c r="B138" s="91" t="s">
        <v>133</v>
      </c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3"/>
      <c r="N138" s="51">
        <v>4</v>
      </c>
      <c r="O138" s="51">
        <v>10</v>
      </c>
      <c r="P138" s="35">
        <v>1410120070</v>
      </c>
      <c r="Q138" s="36" t="s">
        <v>20</v>
      </c>
      <c r="R138" s="52">
        <f t="shared" si="31"/>
        <v>560.70000000000005</v>
      </c>
      <c r="S138" s="53">
        <f t="shared" si="31"/>
        <v>319.2</v>
      </c>
      <c r="T138" s="53">
        <f t="shared" si="12"/>
        <v>56.928838951310858</v>
      </c>
    </row>
    <row r="139" spans="1:20" ht="21.75" customHeight="1">
      <c r="A139" s="7"/>
      <c r="B139" s="94" t="s">
        <v>19</v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6"/>
      <c r="N139" s="51">
        <v>4</v>
      </c>
      <c r="O139" s="51">
        <v>10</v>
      </c>
      <c r="P139" s="35">
        <v>1410120070</v>
      </c>
      <c r="Q139" s="36" t="s">
        <v>18</v>
      </c>
      <c r="R139" s="52">
        <v>560.70000000000005</v>
      </c>
      <c r="S139" s="53">
        <v>319.2</v>
      </c>
      <c r="T139" s="53">
        <f t="shared" si="12"/>
        <v>56.928838951310858</v>
      </c>
    </row>
    <row r="140" spans="1:20" ht="21.75" customHeight="1">
      <c r="A140" s="7"/>
      <c r="B140" s="106" t="s">
        <v>141</v>
      </c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8"/>
      <c r="N140" s="48">
        <v>4</v>
      </c>
      <c r="O140" s="48">
        <v>12</v>
      </c>
      <c r="P140" s="33"/>
      <c r="Q140" s="34"/>
      <c r="R140" s="49">
        <f t="shared" ref="R140:R145" si="32">R141</f>
        <v>5.2</v>
      </c>
      <c r="S140" s="50">
        <f>S141</f>
        <v>5.2</v>
      </c>
      <c r="T140" s="50">
        <f t="shared" ref="T140:T224" si="33">S140/R140*100</f>
        <v>100</v>
      </c>
    </row>
    <row r="141" spans="1:20" s="71" customFormat="1" ht="21.75" customHeight="1">
      <c r="A141" s="6"/>
      <c r="B141" s="112" t="s">
        <v>187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4"/>
      <c r="N141" s="66">
        <v>4</v>
      </c>
      <c r="O141" s="66">
        <v>12</v>
      </c>
      <c r="P141" s="67">
        <v>1800000000</v>
      </c>
      <c r="Q141" s="68"/>
      <c r="R141" s="69">
        <f t="shared" si="32"/>
        <v>5.2</v>
      </c>
      <c r="S141" s="70">
        <f t="shared" ref="S141:S145" si="34">S142</f>
        <v>5.2</v>
      </c>
      <c r="T141" s="70">
        <f t="shared" si="33"/>
        <v>100</v>
      </c>
    </row>
    <row r="142" spans="1:20" ht="12.75" customHeight="1">
      <c r="A142" s="7"/>
      <c r="B142" s="124" t="s">
        <v>142</v>
      </c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6"/>
      <c r="N142" s="51">
        <v>4</v>
      </c>
      <c r="O142" s="51">
        <v>12</v>
      </c>
      <c r="P142" s="35" t="s">
        <v>99</v>
      </c>
      <c r="Q142" s="36"/>
      <c r="R142" s="52">
        <f t="shared" si="32"/>
        <v>5.2</v>
      </c>
      <c r="S142" s="53">
        <f t="shared" si="34"/>
        <v>5.2</v>
      </c>
      <c r="T142" s="53">
        <f t="shared" si="33"/>
        <v>100</v>
      </c>
    </row>
    <row r="143" spans="1:20" ht="21.75" customHeight="1">
      <c r="A143" s="7"/>
      <c r="B143" s="124" t="s">
        <v>132</v>
      </c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6"/>
      <c r="N143" s="51">
        <v>4</v>
      </c>
      <c r="O143" s="51">
        <v>12</v>
      </c>
      <c r="P143" s="35" t="s">
        <v>100</v>
      </c>
      <c r="Q143" s="36"/>
      <c r="R143" s="52">
        <f t="shared" si="32"/>
        <v>5.2</v>
      </c>
      <c r="S143" s="53">
        <f t="shared" si="34"/>
        <v>5.2</v>
      </c>
      <c r="T143" s="53">
        <f t="shared" si="33"/>
        <v>100</v>
      </c>
    </row>
    <row r="144" spans="1:20" ht="21.75" customHeight="1">
      <c r="A144" s="7"/>
      <c r="B144" s="124" t="s">
        <v>118</v>
      </c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6"/>
      <c r="N144" s="51">
        <v>4</v>
      </c>
      <c r="O144" s="51">
        <v>12</v>
      </c>
      <c r="P144" s="35" t="s">
        <v>143</v>
      </c>
      <c r="Q144" s="36"/>
      <c r="R144" s="52">
        <f t="shared" si="32"/>
        <v>5.2</v>
      </c>
      <c r="S144" s="53">
        <f t="shared" si="34"/>
        <v>5.2</v>
      </c>
      <c r="T144" s="53">
        <f t="shared" si="33"/>
        <v>100</v>
      </c>
    </row>
    <row r="145" spans="1:20" ht="21.75" customHeight="1">
      <c r="A145" s="7"/>
      <c r="B145" s="94" t="s">
        <v>5</v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6"/>
      <c r="N145" s="51">
        <v>4</v>
      </c>
      <c r="O145" s="51">
        <v>12</v>
      </c>
      <c r="P145" s="35" t="s">
        <v>143</v>
      </c>
      <c r="Q145" s="36">
        <v>500</v>
      </c>
      <c r="R145" s="52">
        <f t="shared" si="32"/>
        <v>5.2</v>
      </c>
      <c r="S145" s="53">
        <f t="shared" si="34"/>
        <v>5.2</v>
      </c>
      <c r="T145" s="53">
        <f t="shared" si="33"/>
        <v>100</v>
      </c>
    </row>
    <row r="146" spans="1:20" ht="25.5" customHeight="1">
      <c r="A146" s="7"/>
      <c r="B146" s="94" t="s">
        <v>4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6"/>
      <c r="N146" s="51">
        <v>4</v>
      </c>
      <c r="O146" s="51">
        <v>12</v>
      </c>
      <c r="P146" s="35" t="s">
        <v>143</v>
      </c>
      <c r="Q146" s="36">
        <v>540</v>
      </c>
      <c r="R146" s="52">
        <v>5.2</v>
      </c>
      <c r="S146" s="53">
        <v>5.2</v>
      </c>
      <c r="T146" s="53">
        <f t="shared" si="33"/>
        <v>100</v>
      </c>
    </row>
    <row r="147" spans="1:20" ht="24.75" customHeight="1">
      <c r="A147" s="7"/>
      <c r="B147" s="118" t="s">
        <v>199</v>
      </c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20"/>
      <c r="N147" s="56">
        <v>5</v>
      </c>
      <c r="O147" s="56">
        <v>0</v>
      </c>
      <c r="P147" s="37" t="s">
        <v>1</v>
      </c>
      <c r="Q147" s="38" t="s">
        <v>1</v>
      </c>
      <c r="R147" s="57">
        <f>R148+R177+R161</f>
        <v>4785.5</v>
      </c>
      <c r="S147" s="57">
        <f>S148+S177+S161</f>
        <v>777.4</v>
      </c>
      <c r="T147" s="47">
        <f t="shared" si="33"/>
        <v>16.244906488350225</v>
      </c>
    </row>
    <row r="148" spans="1:20" ht="24.75" customHeight="1">
      <c r="A148" s="7"/>
      <c r="B148" s="109" t="s">
        <v>23</v>
      </c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1"/>
      <c r="N148" s="48">
        <v>5</v>
      </c>
      <c r="O148" s="48">
        <v>1</v>
      </c>
      <c r="P148" s="33" t="s">
        <v>1</v>
      </c>
      <c r="Q148" s="34" t="s">
        <v>1</v>
      </c>
      <c r="R148" s="49">
        <f>R155+R149</f>
        <v>329</v>
      </c>
      <c r="S148" s="50">
        <f>S149+S155</f>
        <v>26.7</v>
      </c>
      <c r="T148" s="50">
        <f t="shared" si="33"/>
        <v>8.1155015197568385</v>
      </c>
    </row>
    <row r="149" spans="1:20" s="71" customFormat="1" ht="24.75" customHeight="1">
      <c r="A149" s="6"/>
      <c r="B149" s="155" t="s">
        <v>92</v>
      </c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7"/>
      <c r="N149" s="66">
        <v>5</v>
      </c>
      <c r="O149" s="66">
        <v>1</v>
      </c>
      <c r="P149" s="67" t="s">
        <v>93</v>
      </c>
      <c r="Q149" s="68" t="s">
        <v>1</v>
      </c>
      <c r="R149" s="69">
        <f>R150</f>
        <v>287</v>
      </c>
      <c r="S149" s="70">
        <f>S150</f>
        <v>0</v>
      </c>
      <c r="T149" s="70">
        <f t="shared" si="33"/>
        <v>0</v>
      </c>
    </row>
    <row r="150" spans="1:20" ht="18.75" customHeight="1">
      <c r="A150" s="7"/>
      <c r="B150" s="115" t="s">
        <v>94</v>
      </c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7"/>
      <c r="N150" s="51">
        <v>5</v>
      </c>
      <c r="O150" s="51">
        <v>1</v>
      </c>
      <c r="P150" s="35" t="s">
        <v>95</v>
      </c>
      <c r="Q150" s="36" t="s">
        <v>1</v>
      </c>
      <c r="R150" s="52">
        <f>R153</f>
        <v>287</v>
      </c>
      <c r="S150" s="53">
        <f t="shared" ref="S150:S153" si="35">S151</f>
        <v>0</v>
      </c>
      <c r="T150" s="53">
        <f t="shared" si="33"/>
        <v>0</v>
      </c>
    </row>
    <row r="151" spans="1:20" ht="18.75" customHeight="1">
      <c r="A151" s="7"/>
      <c r="B151" s="94" t="s">
        <v>96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6"/>
      <c r="N151" s="51">
        <v>5</v>
      </c>
      <c r="O151" s="51">
        <v>1</v>
      </c>
      <c r="P151" s="35" t="s">
        <v>97</v>
      </c>
      <c r="Q151" s="36"/>
      <c r="R151" s="52">
        <f>R153</f>
        <v>287</v>
      </c>
      <c r="S151" s="53">
        <f t="shared" si="35"/>
        <v>0</v>
      </c>
      <c r="T151" s="53">
        <f t="shared" si="33"/>
        <v>0</v>
      </c>
    </row>
    <row r="152" spans="1:20" ht="12.75" customHeight="1">
      <c r="A152" s="7"/>
      <c r="B152" s="94" t="s">
        <v>65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6"/>
      <c r="N152" s="51">
        <v>5</v>
      </c>
      <c r="O152" s="51">
        <v>1</v>
      </c>
      <c r="P152" s="35" t="s">
        <v>211</v>
      </c>
      <c r="Q152" s="36"/>
      <c r="R152" s="52">
        <f>R153</f>
        <v>287</v>
      </c>
      <c r="S152" s="53">
        <f t="shared" si="35"/>
        <v>0</v>
      </c>
      <c r="T152" s="53">
        <f t="shared" si="33"/>
        <v>0</v>
      </c>
    </row>
    <row r="153" spans="1:20" ht="12.75" customHeight="1">
      <c r="A153" s="7"/>
      <c r="B153" s="91" t="s">
        <v>133</v>
      </c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3"/>
      <c r="N153" s="51">
        <v>5</v>
      </c>
      <c r="O153" s="51">
        <v>1</v>
      </c>
      <c r="P153" s="35" t="s">
        <v>211</v>
      </c>
      <c r="Q153" s="36">
        <v>200</v>
      </c>
      <c r="R153" s="52">
        <f>R154</f>
        <v>287</v>
      </c>
      <c r="S153" s="53">
        <f t="shared" si="35"/>
        <v>0</v>
      </c>
      <c r="T153" s="53">
        <f t="shared" si="33"/>
        <v>0</v>
      </c>
    </row>
    <row r="154" spans="1:20" ht="42.75" customHeight="1">
      <c r="A154" s="7"/>
      <c r="B154" s="94" t="s">
        <v>19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6"/>
      <c r="N154" s="51">
        <v>5</v>
      </c>
      <c r="O154" s="51">
        <v>1</v>
      </c>
      <c r="P154" s="35" t="s">
        <v>211</v>
      </c>
      <c r="Q154" s="36">
        <v>240</v>
      </c>
      <c r="R154" s="52">
        <v>287</v>
      </c>
      <c r="S154" s="53">
        <v>0</v>
      </c>
      <c r="T154" s="53">
        <f t="shared" si="33"/>
        <v>0</v>
      </c>
    </row>
    <row r="155" spans="1:20" s="71" customFormat="1" ht="37.5" customHeight="1">
      <c r="A155" s="6"/>
      <c r="B155" s="112" t="s">
        <v>191</v>
      </c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4"/>
      <c r="N155" s="66">
        <v>5</v>
      </c>
      <c r="O155" s="66">
        <v>1</v>
      </c>
      <c r="P155" s="67" t="s">
        <v>66</v>
      </c>
      <c r="Q155" s="68" t="s">
        <v>1</v>
      </c>
      <c r="R155" s="69">
        <f t="shared" ref="R155:S156" si="36">R156</f>
        <v>42</v>
      </c>
      <c r="S155" s="70">
        <f t="shared" si="36"/>
        <v>26.7</v>
      </c>
      <c r="T155" s="70">
        <f t="shared" si="33"/>
        <v>63.571428571428569</v>
      </c>
    </row>
    <row r="156" spans="1:20" ht="21.75" customHeight="1">
      <c r="A156" s="7"/>
      <c r="B156" s="115" t="s">
        <v>67</v>
      </c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7"/>
      <c r="N156" s="51">
        <v>5</v>
      </c>
      <c r="O156" s="51">
        <v>1</v>
      </c>
      <c r="P156" s="39" t="s">
        <v>68</v>
      </c>
      <c r="Q156" s="36" t="s">
        <v>1</v>
      </c>
      <c r="R156" s="52">
        <f t="shared" si="36"/>
        <v>42</v>
      </c>
      <c r="S156" s="53">
        <f t="shared" si="36"/>
        <v>26.7</v>
      </c>
      <c r="T156" s="53">
        <f t="shared" si="33"/>
        <v>63.571428571428569</v>
      </c>
    </row>
    <row r="157" spans="1:20" ht="33" customHeight="1">
      <c r="A157" s="7"/>
      <c r="B157" s="94" t="s">
        <v>69</v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6"/>
      <c r="N157" s="51">
        <v>5</v>
      </c>
      <c r="O157" s="51">
        <v>1</v>
      </c>
      <c r="P157" s="35" t="s">
        <v>70</v>
      </c>
      <c r="Q157" s="36"/>
      <c r="R157" s="52">
        <f>R159</f>
        <v>42</v>
      </c>
      <c r="S157" s="53">
        <f t="shared" ref="S157:S158" si="37">S158</f>
        <v>26.7</v>
      </c>
      <c r="T157" s="53">
        <f t="shared" si="33"/>
        <v>63.571428571428569</v>
      </c>
    </row>
    <row r="158" spans="1:20" ht="21.75" customHeight="1">
      <c r="A158" s="7"/>
      <c r="B158" s="94" t="s">
        <v>65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6"/>
      <c r="N158" s="51">
        <v>5</v>
      </c>
      <c r="O158" s="51">
        <v>1</v>
      </c>
      <c r="P158" s="35" t="s">
        <v>134</v>
      </c>
      <c r="Q158" s="36"/>
      <c r="R158" s="52">
        <f>R159</f>
        <v>42</v>
      </c>
      <c r="S158" s="53">
        <f t="shared" si="37"/>
        <v>26.7</v>
      </c>
      <c r="T158" s="53">
        <f t="shared" si="33"/>
        <v>63.571428571428569</v>
      </c>
    </row>
    <row r="159" spans="1:20" ht="21.75" customHeight="1">
      <c r="A159" s="7"/>
      <c r="B159" s="94" t="s">
        <v>133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6"/>
      <c r="N159" s="51">
        <v>5</v>
      </c>
      <c r="O159" s="51">
        <v>1</v>
      </c>
      <c r="P159" s="35" t="s">
        <v>134</v>
      </c>
      <c r="Q159" s="36">
        <v>200</v>
      </c>
      <c r="R159" s="52">
        <f>R160</f>
        <v>42</v>
      </c>
      <c r="S159" s="53">
        <f>S160</f>
        <v>26.7</v>
      </c>
      <c r="T159" s="53">
        <f t="shared" si="33"/>
        <v>63.571428571428569</v>
      </c>
    </row>
    <row r="160" spans="1:20" ht="42.75" customHeight="1">
      <c r="A160" s="7"/>
      <c r="B160" s="94" t="s">
        <v>19</v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6"/>
      <c r="N160" s="51">
        <v>5</v>
      </c>
      <c r="O160" s="51">
        <v>1</v>
      </c>
      <c r="P160" s="35" t="s">
        <v>134</v>
      </c>
      <c r="Q160" s="36">
        <v>240</v>
      </c>
      <c r="R160" s="52">
        <v>42</v>
      </c>
      <c r="S160" s="53">
        <v>26.7</v>
      </c>
      <c r="T160" s="53">
        <f t="shared" si="33"/>
        <v>63.571428571428569</v>
      </c>
    </row>
    <row r="161" spans="1:20" ht="21.75" customHeight="1">
      <c r="A161" s="63"/>
      <c r="B161" s="148" t="s">
        <v>176</v>
      </c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8"/>
      <c r="N161" s="48">
        <v>5</v>
      </c>
      <c r="O161" s="48">
        <v>2</v>
      </c>
      <c r="P161" s="33"/>
      <c r="Q161" s="34"/>
      <c r="R161" s="49">
        <f>R162+R172</f>
        <v>1540.2</v>
      </c>
      <c r="S161" s="50">
        <f>S162+S172</f>
        <v>534.1</v>
      </c>
      <c r="T161" s="50">
        <f t="shared" si="33"/>
        <v>34.677314634463059</v>
      </c>
    </row>
    <row r="162" spans="1:20" s="71" customFormat="1" ht="21.75" customHeight="1">
      <c r="A162" s="6"/>
      <c r="B162" s="152" t="s">
        <v>191</v>
      </c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4"/>
      <c r="N162" s="72">
        <v>5</v>
      </c>
      <c r="O162" s="66">
        <v>2</v>
      </c>
      <c r="P162" s="67" t="s">
        <v>66</v>
      </c>
      <c r="Q162" s="68"/>
      <c r="R162" s="69">
        <f>R167+R163</f>
        <v>303</v>
      </c>
      <c r="S162" s="70">
        <f>S167+S163</f>
        <v>29</v>
      </c>
      <c r="T162" s="70">
        <f t="shared" si="33"/>
        <v>9.5709570957095718</v>
      </c>
    </row>
    <row r="163" spans="1:20" ht="21.75" customHeight="1">
      <c r="A163" s="7"/>
      <c r="B163" s="91" t="s">
        <v>177</v>
      </c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3"/>
      <c r="N163" s="58">
        <v>5</v>
      </c>
      <c r="O163" s="51">
        <v>2</v>
      </c>
      <c r="P163" s="35" t="s">
        <v>178</v>
      </c>
      <c r="Q163" s="36"/>
      <c r="R163" s="52">
        <f t="shared" ref="R163:S165" si="38">R164</f>
        <v>80</v>
      </c>
      <c r="S163" s="53">
        <f t="shared" si="38"/>
        <v>0</v>
      </c>
      <c r="T163" s="53">
        <f t="shared" si="33"/>
        <v>0</v>
      </c>
    </row>
    <row r="164" spans="1:20" ht="21.75" customHeight="1">
      <c r="A164" s="7"/>
      <c r="B164" s="91" t="s">
        <v>179</v>
      </c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3"/>
      <c r="N164" s="58">
        <v>5</v>
      </c>
      <c r="O164" s="51">
        <v>2</v>
      </c>
      <c r="P164" s="35" t="s">
        <v>180</v>
      </c>
      <c r="Q164" s="36"/>
      <c r="R164" s="52">
        <f t="shared" si="38"/>
        <v>80</v>
      </c>
      <c r="S164" s="53">
        <f t="shared" si="38"/>
        <v>0</v>
      </c>
      <c r="T164" s="53">
        <f t="shared" si="33"/>
        <v>0</v>
      </c>
    </row>
    <row r="165" spans="1:20" ht="21.75" customHeight="1">
      <c r="A165" s="7"/>
      <c r="B165" s="94" t="s">
        <v>133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6"/>
      <c r="N165" s="58">
        <v>5</v>
      </c>
      <c r="O165" s="51">
        <v>2</v>
      </c>
      <c r="P165" s="35" t="s">
        <v>180</v>
      </c>
      <c r="Q165" s="36">
        <v>200</v>
      </c>
      <c r="R165" s="52">
        <f t="shared" si="38"/>
        <v>80</v>
      </c>
      <c r="S165" s="53">
        <f t="shared" si="38"/>
        <v>0</v>
      </c>
      <c r="T165" s="53">
        <f t="shared" si="33"/>
        <v>0</v>
      </c>
    </row>
    <row r="166" spans="1:20" ht="21.75" customHeight="1">
      <c r="A166" s="7"/>
      <c r="B166" s="94" t="s">
        <v>19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6"/>
      <c r="N166" s="58">
        <v>5</v>
      </c>
      <c r="O166" s="51">
        <v>2</v>
      </c>
      <c r="P166" s="35" t="s">
        <v>180</v>
      </c>
      <c r="Q166" s="36">
        <v>240</v>
      </c>
      <c r="R166" s="52">
        <v>80</v>
      </c>
      <c r="S166" s="53">
        <v>0</v>
      </c>
      <c r="T166" s="53">
        <f t="shared" si="33"/>
        <v>0</v>
      </c>
    </row>
    <row r="167" spans="1:20" ht="30.75" customHeight="1">
      <c r="A167" s="7"/>
      <c r="B167" s="149" t="s">
        <v>71</v>
      </c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1"/>
      <c r="N167" s="51">
        <v>5</v>
      </c>
      <c r="O167" s="51">
        <v>2</v>
      </c>
      <c r="P167" s="35" t="s">
        <v>72</v>
      </c>
      <c r="Q167" s="36"/>
      <c r="R167" s="52">
        <f t="shared" ref="R167:S167" si="39">R168</f>
        <v>223</v>
      </c>
      <c r="S167" s="53">
        <f t="shared" si="39"/>
        <v>29</v>
      </c>
      <c r="T167" s="53">
        <f t="shared" si="33"/>
        <v>13.004484304932735</v>
      </c>
    </row>
    <row r="168" spans="1:20" ht="30.75" customHeight="1">
      <c r="A168" s="7"/>
      <c r="B168" s="94" t="s">
        <v>73</v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6"/>
      <c r="N168" s="51">
        <v>5</v>
      </c>
      <c r="O168" s="51">
        <v>2</v>
      </c>
      <c r="P168" s="35" t="s">
        <v>74</v>
      </c>
      <c r="Q168" s="36"/>
      <c r="R168" s="52">
        <f>R170</f>
        <v>223</v>
      </c>
      <c r="S168" s="53">
        <f t="shared" ref="S168:S169" si="40">S169</f>
        <v>29</v>
      </c>
      <c r="T168" s="53">
        <f t="shared" si="33"/>
        <v>13.004484304932735</v>
      </c>
    </row>
    <row r="169" spans="1:20" ht="30.75" customHeight="1">
      <c r="A169" s="7"/>
      <c r="B169" s="94" t="s">
        <v>65</v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6"/>
      <c r="N169" s="51">
        <v>5</v>
      </c>
      <c r="O169" s="51">
        <v>2</v>
      </c>
      <c r="P169" s="35" t="s">
        <v>75</v>
      </c>
      <c r="Q169" s="36"/>
      <c r="R169" s="52">
        <f>R170</f>
        <v>223</v>
      </c>
      <c r="S169" s="53">
        <f t="shared" si="40"/>
        <v>29</v>
      </c>
      <c r="T169" s="53">
        <f t="shared" si="33"/>
        <v>13.004484304932735</v>
      </c>
    </row>
    <row r="170" spans="1:20" ht="30.75" customHeight="1">
      <c r="A170" s="7"/>
      <c r="B170" s="91" t="s">
        <v>133</v>
      </c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3"/>
      <c r="N170" s="51">
        <v>5</v>
      </c>
      <c r="O170" s="51">
        <v>2</v>
      </c>
      <c r="P170" s="35" t="s">
        <v>75</v>
      </c>
      <c r="Q170" s="36">
        <v>200</v>
      </c>
      <c r="R170" s="52">
        <f>R171</f>
        <v>223</v>
      </c>
      <c r="S170" s="53">
        <f>S171</f>
        <v>29</v>
      </c>
      <c r="T170" s="53">
        <f t="shared" si="33"/>
        <v>13.004484304932735</v>
      </c>
    </row>
    <row r="171" spans="1:20" ht="30.75" customHeight="1">
      <c r="A171" s="7"/>
      <c r="B171" s="94" t="s">
        <v>19</v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6"/>
      <c r="N171" s="51">
        <v>5</v>
      </c>
      <c r="O171" s="51">
        <v>2</v>
      </c>
      <c r="P171" s="35" t="s">
        <v>75</v>
      </c>
      <c r="Q171" s="36">
        <v>240</v>
      </c>
      <c r="R171" s="52">
        <v>223</v>
      </c>
      <c r="S171" s="53">
        <v>29</v>
      </c>
      <c r="T171" s="53">
        <f t="shared" si="33"/>
        <v>13.004484304932735</v>
      </c>
    </row>
    <row r="172" spans="1:20" s="71" customFormat="1" ht="21.75" customHeight="1">
      <c r="A172" s="6"/>
      <c r="B172" s="121" t="s">
        <v>160</v>
      </c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3"/>
      <c r="N172" s="66">
        <v>5</v>
      </c>
      <c r="O172" s="66">
        <v>2</v>
      </c>
      <c r="P172" s="67" t="s">
        <v>86</v>
      </c>
      <c r="Q172" s="68"/>
      <c r="R172" s="69">
        <f t="shared" ref="R172:S175" si="41">R173</f>
        <v>1237.2</v>
      </c>
      <c r="S172" s="70">
        <f t="shared" si="41"/>
        <v>505.1</v>
      </c>
      <c r="T172" s="70">
        <f t="shared" si="33"/>
        <v>40.826058842547688</v>
      </c>
    </row>
    <row r="173" spans="1:20" ht="21.75" customHeight="1">
      <c r="A173" s="7"/>
      <c r="B173" s="94" t="s">
        <v>125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6"/>
      <c r="N173" s="51">
        <v>5</v>
      </c>
      <c r="O173" s="51">
        <v>2</v>
      </c>
      <c r="P173" s="35" t="s">
        <v>90</v>
      </c>
      <c r="Q173" s="36"/>
      <c r="R173" s="52">
        <f t="shared" si="41"/>
        <v>1237.2</v>
      </c>
      <c r="S173" s="53">
        <f t="shared" si="41"/>
        <v>505.1</v>
      </c>
      <c r="T173" s="53">
        <f t="shared" si="33"/>
        <v>40.826058842547688</v>
      </c>
    </row>
    <row r="174" spans="1:20" ht="21.75" customHeight="1">
      <c r="A174" s="7"/>
      <c r="B174" s="94" t="s">
        <v>65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6"/>
      <c r="N174" s="51">
        <v>5</v>
      </c>
      <c r="O174" s="51">
        <v>2</v>
      </c>
      <c r="P174" s="35" t="s">
        <v>91</v>
      </c>
      <c r="Q174" s="36"/>
      <c r="R174" s="52">
        <f t="shared" si="41"/>
        <v>1237.2</v>
      </c>
      <c r="S174" s="53">
        <f t="shared" si="41"/>
        <v>505.1</v>
      </c>
      <c r="T174" s="53">
        <f t="shared" si="33"/>
        <v>40.826058842547688</v>
      </c>
    </row>
    <row r="175" spans="1:20" ht="21.75" customHeight="1">
      <c r="A175" s="7"/>
      <c r="B175" s="91" t="s">
        <v>133</v>
      </c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3"/>
      <c r="N175" s="51">
        <v>5</v>
      </c>
      <c r="O175" s="51">
        <v>2</v>
      </c>
      <c r="P175" s="35" t="s">
        <v>91</v>
      </c>
      <c r="Q175" s="36">
        <v>200</v>
      </c>
      <c r="R175" s="52">
        <f t="shared" si="41"/>
        <v>1237.2</v>
      </c>
      <c r="S175" s="53">
        <f t="shared" si="41"/>
        <v>505.1</v>
      </c>
      <c r="T175" s="53">
        <f t="shared" si="33"/>
        <v>40.826058842547688</v>
      </c>
    </row>
    <row r="176" spans="1:20" ht="21.75" customHeight="1">
      <c r="A176" s="7"/>
      <c r="B176" s="94" t="s">
        <v>19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6"/>
      <c r="N176" s="51">
        <v>5</v>
      </c>
      <c r="O176" s="51">
        <v>2</v>
      </c>
      <c r="P176" s="35" t="s">
        <v>91</v>
      </c>
      <c r="Q176" s="36">
        <v>240</v>
      </c>
      <c r="R176" s="52">
        <v>1237.2</v>
      </c>
      <c r="S176" s="85">
        <v>505.1</v>
      </c>
      <c r="T176" s="53">
        <f t="shared" si="33"/>
        <v>40.826058842547688</v>
      </c>
    </row>
    <row r="177" spans="1:20" ht="21.75" customHeight="1">
      <c r="A177" s="7"/>
      <c r="B177" s="109" t="s">
        <v>22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1"/>
      <c r="N177" s="48">
        <v>5</v>
      </c>
      <c r="O177" s="48">
        <v>3</v>
      </c>
      <c r="P177" s="33" t="s">
        <v>1</v>
      </c>
      <c r="Q177" s="34" t="s">
        <v>1</v>
      </c>
      <c r="R177" s="49">
        <f>R178+R186+R206</f>
        <v>2916.3</v>
      </c>
      <c r="S177" s="49">
        <f>S186+S178+S206</f>
        <v>216.6</v>
      </c>
      <c r="T177" s="50">
        <f t="shared" si="33"/>
        <v>7.4272194218701779</v>
      </c>
    </row>
    <row r="178" spans="1:20" s="71" customFormat="1" ht="21.75" customHeight="1">
      <c r="A178" s="6"/>
      <c r="B178" s="100" t="s">
        <v>212</v>
      </c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2"/>
      <c r="N178" s="78">
        <v>5</v>
      </c>
      <c r="O178" s="78">
        <v>3</v>
      </c>
      <c r="P178" s="79" t="s">
        <v>218</v>
      </c>
      <c r="Q178" s="80"/>
      <c r="R178" s="81">
        <f t="shared" ref="R178:S180" si="42">R179</f>
        <v>267</v>
      </c>
      <c r="S178" s="81">
        <f t="shared" si="42"/>
        <v>216.6</v>
      </c>
      <c r="T178" s="82">
        <f>S178/R178*100</f>
        <v>81.123595505617971</v>
      </c>
    </row>
    <row r="179" spans="1:20" s="20" customFormat="1" ht="21.75" customHeight="1">
      <c r="A179" s="7"/>
      <c r="B179" s="103" t="s">
        <v>213</v>
      </c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5"/>
      <c r="N179" s="73">
        <v>5</v>
      </c>
      <c r="O179" s="73">
        <v>3</v>
      </c>
      <c r="P179" s="74" t="s">
        <v>214</v>
      </c>
      <c r="Q179" s="75"/>
      <c r="R179" s="76">
        <f t="shared" si="42"/>
        <v>267</v>
      </c>
      <c r="S179" s="76">
        <f t="shared" si="42"/>
        <v>216.6</v>
      </c>
      <c r="T179" s="77">
        <f t="shared" ref="T179:T185" si="43">S179/R179*100</f>
        <v>81.123595505617971</v>
      </c>
    </row>
    <row r="180" spans="1:20" s="20" customFormat="1" ht="21.75" customHeight="1">
      <c r="A180" s="7"/>
      <c r="B180" s="103" t="s">
        <v>215</v>
      </c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5"/>
      <c r="N180" s="73">
        <v>5</v>
      </c>
      <c r="O180" s="73">
        <v>3</v>
      </c>
      <c r="P180" s="74" t="s">
        <v>216</v>
      </c>
      <c r="Q180" s="75"/>
      <c r="R180" s="76">
        <f t="shared" si="42"/>
        <v>267</v>
      </c>
      <c r="S180" s="76">
        <f t="shared" si="42"/>
        <v>216.6</v>
      </c>
      <c r="T180" s="77">
        <f t="shared" si="43"/>
        <v>81.123595505617971</v>
      </c>
    </row>
    <row r="181" spans="1:20" s="20" customFormat="1" ht="21.75" customHeight="1">
      <c r="A181" s="7"/>
      <c r="B181" s="94" t="s">
        <v>65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6"/>
      <c r="N181" s="73">
        <v>5</v>
      </c>
      <c r="O181" s="73">
        <v>3</v>
      </c>
      <c r="P181" s="74" t="s">
        <v>217</v>
      </c>
      <c r="Q181" s="75"/>
      <c r="R181" s="76">
        <f>R182+R184</f>
        <v>267</v>
      </c>
      <c r="S181" s="76">
        <f>S182+S184</f>
        <v>216.6</v>
      </c>
      <c r="T181" s="77">
        <f t="shared" si="43"/>
        <v>81.123595505617971</v>
      </c>
    </row>
    <row r="182" spans="1:20" ht="21.75" customHeight="1">
      <c r="A182" s="7"/>
      <c r="B182" s="94" t="s">
        <v>9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6"/>
      <c r="N182" s="51">
        <v>5</v>
      </c>
      <c r="O182" s="51">
        <v>3</v>
      </c>
      <c r="P182" s="74" t="s">
        <v>217</v>
      </c>
      <c r="Q182" s="36">
        <v>100</v>
      </c>
      <c r="R182" s="52">
        <f>R183</f>
        <v>227</v>
      </c>
      <c r="S182" s="52">
        <f>S183</f>
        <v>215.7</v>
      </c>
      <c r="T182" s="77">
        <f t="shared" si="43"/>
        <v>95.022026431718061</v>
      </c>
    </row>
    <row r="183" spans="1:20" ht="12.75" customHeight="1">
      <c r="A183" s="7"/>
      <c r="B183" s="94" t="s">
        <v>7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6"/>
      <c r="N183" s="51">
        <v>5</v>
      </c>
      <c r="O183" s="51">
        <v>3</v>
      </c>
      <c r="P183" s="74" t="s">
        <v>217</v>
      </c>
      <c r="Q183" s="36" t="s">
        <v>6</v>
      </c>
      <c r="R183" s="52">
        <v>227</v>
      </c>
      <c r="S183" s="53">
        <v>215.7</v>
      </c>
      <c r="T183" s="77">
        <f t="shared" si="43"/>
        <v>95.022026431718061</v>
      </c>
    </row>
    <row r="184" spans="1:20" ht="21.75" customHeight="1">
      <c r="A184" s="7"/>
      <c r="B184" s="91" t="s">
        <v>133</v>
      </c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3"/>
      <c r="N184" s="51">
        <v>5</v>
      </c>
      <c r="O184" s="51">
        <v>3</v>
      </c>
      <c r="P184" s="74" t="s">
        <v>217</v>
      </c>
      <c r="Q184" s="36" t="s">
        <v>20</v>
      </c>
      <c r="R184" s="52">
        <f>R185</f>
        <v>40</v>
      </c>
      <c r="S184" s="53">
        <f>S185</f>
        <v>0.9</v>
      </c>
      <c r="T184" s="77">
        <f t="shared" si="43"/>
        <v>2.25</v>
      </c>
    </row>
    <row r="185" spans="1:20" ht="21.75" customHeight="1">
      <c r="A185" s="7"/>
      <c r="B185" s="94" t="s">
        <v>19</v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6"/>
      <c r="N185" s="51">
        <v>5</v>
      </c>
      <c r="O185" s="51">
        <v>3</v>
      </c>
      <c r="P185" s="74" t="s">
        <v>217</v>
      </c>
      <c r="Q185" s="36" t="s">
        <v>18</v>
      </c>
      <c r="R185" s="52">
        <v>40</v>
      </c>
      <c r="S185" s="53">
        <v>0.9</v>
      </c>
      <c r="T185" s="77">
        <f t="shared" si="43"/>
        <v>2.25</v>
      </c>
    </row>
    <row r="186" spans="1:20" s="71" customFormat="1" ht="30" customHeight="1">
      <c r="A186" s="6"/>
      <c r="B186" s="112" t="s">
        <v>192</v>
      </c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4"/>
      <c r="N186" s="66">
        <v>5</v>
      </c>
      <c r="O186" s="66">
        <v>3</v>
      </c>
      <c r="P186" s="67" t="s">
        <v>76</v>
      </c>
      <c r="Q186" s="68" t="s">
        <v>1</v>
      </c>
      <c r="R186" s="69">
        <f>R192+R187</f>
        <v>2199.3000000000002</v>
      </c>
      <c r="S186" s="69">
        <f t="shared" ref="S186" si="44">S192+S187</f>
        <v>0</v>
      </c>
      <c r="T186" s="70">
        <f t="shared" si="33"/>
        <v>0</v>
      </c>
    </row>
    <row r="187" spans="1:20" ht="30" customHeight="1">
      <c r="A187" s="7"/>
      <c r="B187" s="115" t="s">
        <v>81</v>
      </c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7"/>
      <c r="N187" s="51">
        <v>5</v>
      </c>
      <c r="O187" s="51">
        <v>3</v>
      </c>
      <c r="P187" s="35" t="s">
        <v>82</v>
      </c>
      <c r="Q187" s="36" t="s">
        <v>1</v>
      </c>
      <c r="R187" s="52">
        <f>R190</f>
        <v>50</v>
      </c>
      <c r="S187" s="52">
        <f t="shared" ref="S187" si="45">S190</f>
        <v>0</v>
      </c>
      <c r="T187" s="53">
        <f t="shared" si="33"/>
        <v>0</v>
      </c>
    </row>
    <row r="188" spans="1:20" ht="30" customHeight="1">
      <c r="A188" s="7"/>
      <c r="B188" s="94" t="s">
        <v>83</v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6"/>
      <c r="N188" s="51">
        <v>5</v>
      </c>
      <c r="O188" s="51">
        <v>3</v>
      </c>
      <c r="P188" s="35" t="s">
        <v>84</v>
      </c>
      <c r="Q188" s="36"/>
      <c r="R188" s="52">
        <f>R190</f>
        <v>50</v>
      </c>
      <c r="S188" s="52">
        <f t="shared" ref="S188" si="46">S190</f>
        <v>0</v>
      </c>
      <c r="T188" s="53">
        <f t="shared" si="33"/>
        <v>0</v>
      </c>
    </row>
    <row r="189" spans="1:20" ht="30" customHeight="1">
      <c r="A189" s="7"/>
      <c r="B189" s="94" t="s">
        <v>65</v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6"/>
      <c r="N189" s="51">
        <v>5</v>
      </c>
      <c r="O189" s="51">
        <v>3</v>
      </c>
      <c r="P189" s="35" t="s">
        <v>85</v>
      </c>
      <c r="Q189" s="36"/>
      <c r="R189" s="52">
        <f t="shared" ref="R189:S190" si="47">R190</f>
        <v>50</v>
      </c>
      <c r="S189" s="53">
        <f t="shared" si="47"/>
        <v>0</v>
      </c>
      <c r="T189" s="53">
        <f t="shared" si="33"/>
        <v>0</v>
      </c>
    </row>
    <row r="190" spans="1:20" ht="12.75" customHeight="1">
      <c r="A190" s="7"/>
      <c r="B190" s="91" t="s">
        <v>133</v>
      </c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3"/>
      <c r="N190" s="51">
        <v>5</v>
      </c>
      <c r="O190" s="51">
        <v>3</v>
      </c>
      <c r="P190" s="35" t="s">
        <v>85</v>
      </c>
      <c r="Q190" s="36" t="s">
        <v>20</v>
      </c>
      <c r="R190" s="52">
        <f t="shared" si="47"/>
        <v>50</v>
      </c>
      <c r="S190" s="53">
        <f t="shared" si="47"/>
        <v>0</v>
      </c>
      <c r="T190" s="53">
        <f t="shared" si="33"/>
        <v>0</v>
      </c>
    </row>
    <row r="191" spans="1:20" ht="21.75" customHeight="1">
      <c r="A191" s="7"/>
      <c r="B191" s="94" t="s">
        <v>19</v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6"/>
      <c r="N191" s="51">
        <v>5</v>
      </c>
      <c r="O191" s="51">
        <v>3</v>
      </c>
      <c r="P191" s="35" t="s">
        <v>85</v>
      </c>
      <c r="Q191" s="36" t="s">
        <v>18</v>
      </c>
      <c r="R191" s="52">
        <v>50</v>
      </c>
      <c r="S191" s="53">
        <v>0</v>
      </c>
      <c r="T191" s="53">
        <f t="shared" si="33"/>
        <v>0</v>
      </c>
    </row>
    <row r="192" spans="1:20" ht="32.25" customHeight="1">
      <c r="A192" s="7"/>
      <c r="B192" s="115" t="s">
        <v>77</v>
      </c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/>
      <c r="N192" s="51">
        <v>5</v>
      </c>
      <c r="O192" s="51">
        <v>3</v>
      </c>
      <c r="P192" s="35" t="s">
        <v>78</v>
      </c>
      <c r="Q192" s="36" t="s">
        <v>1</v>
      </c>
      <c r="R192" s="52">
        <f>R198+R203+R200+R193</f>
        <v>2149.3000000000002</v>
      </c>
      <c r="S192" s="52">
        <f t="shared" ref="S192:T192" si="48">S198+S203+S200+S193</f>
        <v>0</v>
      </c>
      <c r="T192" s="52">
        <f t="shared" si="48"/>
        <v>0</v>
      </c>
    </row>
    <row r="193" spans="1:20" ht="21.75" customHeight="1">
      <c r="A193" s="7"/>
      <c r="B193" s="88" t="s">
        <v>147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90"/>
      <c r="N193" s="51">
        <v>5</v>
      </c>
      <c r="O193" s="51">
        <v>3</v>
      </c>
      <c r="P193" s="39" t="s">
        <v>226</v>
      </c>
      <c r="Q193" s="36"/>
      <c r="R193" s="52">
        <f>R194</f>
        <v>670.6</v>
      </c>
      <c r="S193" s="52">
        <f t="shared" ref="S193:S194" si="49">S194</f>
        <v>0</v>
      </c>
      <c r="T193" s="53">
        <f t="shared" ref="T193:T195" si="50">S193/R193*100</f>
        <v>0</v>
      </c>
    </row>
    <row r="194" spans="1:20" ht="21.75" customHeight="1">
      <c r="A194" s="7"/>
      <c r="B194" s="91" t="s">
        <v>133</v>
      </c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3"/>
      <c r="N194" s="51">
        <v>5</v>
      </c>
      <c r="O194" s="51">
        <v>3</v>
      </c>
      <c r="P194" s="39" t="s">
        <v>226</v>
      </c>
      <c r="Q194" s="36" t="s">
        <v>20</v>
      </c>
      <c r="R194" s="52">
        <f>R195</f>
        <v>670.6</v>
      </c>
      <c r="S194" s="52">
        <f t="shared" si="49"/>
        <v>0</v>
      </c>
      <c r="T194" s="53">
        <f t="shared" si="50"/>
        <v>0</v>
      </c>
    </row>
    <row r="195" spans="1:20" ht="21.75" customHeight="1">
      <c r="A195" s="7"/>
      <c r="B195" s="94" t="s">
        <v>19</v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6"/>
      <c r="N195" s="51">
        <v>5</v>
      </c>
      <c r="O195" s="51">
        <v>3</v>
      </c>
      <c r="P195" s="39" t="s">
        <v>226</v>
      </c>
      <c r="Q195" s="36" t="s">
        <v>18</v>
      </c>
      <c r="R195" s="52">
        <v>670.6</v>
      </c>
      <c r="S195" s="53">
        <v>0</v>
      </c>
      <c r="T195" s="53">
        <f t="shared" si="50"/>
        <v>0</v>
      </c>
    </row>
    <row r="196" spans="1:20" ht="21.75" customHeight="1">
      <c r="A196" s="7"/>
      <c r="B196" s="94" t="s">
        <v>79</v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6"/>
      <c r="N196" s="51">
        <v>5</v>
      </c>
      <c r="O196" s="51">
        <v>3</v>
      </c>
      <c r="P196" s="35" t="s">
        <v>80</v>
      </c>
      <c r="Q196" s="36"/>
      <c r="R196" s="52">
        <f>R198</f>
        <v>800</v>
      </c>
      <c r="S196" s="52">
        <f t="shared" ref="S196" si="51">S198</f>
        <v>0</v>
      </c>
      <c r="T196" s="53">
        <f t="shared" si="33"/>
        <v>0</v>
      </c>
    </row>
    <row r="197" spans="1:20" ht="21.75" customHeight="1">
      <c r="A197" s="7"/>
      <c r="B197" s="94" t="s">
        <v>147</v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6"/>
      <c r="N197" s="51">
        <v>5</v>
      </c>
      <c r="O197" s="51">
        <v>3</v>
      </c>
      <c r="P197" s="39" t="s">
        <v>148</v>
      </c>
      <c r="Q197" s="36"/>
      <c r="R197" s="52">
        <f>R198</f>
        <v>800</v>
      </c>
      <c r="S197" s="52">
        <f t="shared" ref="S197" si="52">S198</f>
        <v>0</v>
      </c>
      <c r="T197" s="53">
        <f t="shared" si="33"/>
        <v>0</v>
      </c>
    </row>
    <row r="198" spans="1:20" ht="21.75" customHeight="1">
      <c r="A198" s="7"/>
      <c r="B198" s="91" t="s">
        <v>133</v>
      </c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3"/>
      <c r="N198" s="51">
        <v>5</v>
      </c>
      <c r="O198" s="51">
        <v>3</v>
      </c>
      <c r="P198" s="39" t="s">
        <v>148</v>
      </c>
      <c r="Q198" s="36" t="s">
        <v>20</v>
      </c>
      <c r="R198" s="52">
        <f>R199</f>
        <v>800</v>
      </c>
      <c r="S198" s="52">
        <f t="shared" ref="S198" si="53">S199</f>
        <v>0</v>
      </c>
      <c r="T198" s="53">
        <f t="shared" si="33"/>
        <v>0</v>
      </c>
    </row>
    <row r="199" spans="1:20" ht="21.75" customHeight="1">
      <c r="A199" s="7"/>
      <c r="B199" s="94" t="s">
        <v>19</v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6"/>
      <c r="N199" s="51">
        <v>5</v>
      </c>
      <c r="O199" s="51">
        <v>3</v>
      </c>
      <c r="P199" s="39" t="s">
        <v>148</v>
      </c>
      <c r="Q199" s="36" t="s">
        <v>18</v>
      </c>
      <c r="R199" s="52">
        <v>800</v>
      </c>
      <c r="S199" s="53">
        <v>0</v>
      </c>
      <c r="T199" s="53">
        <f t="shared" si="33"/>
        <v>0</v>
      </c>
    </row>
    <row r="200" spans="1:20" ht="30" customHeight="1">
      <c r="A200" s="7"/>
      <c r="B200" s="94" t="s">
        <v>65</v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6"/>
      <c r="N200" s="51">
        <v>5</v>
      </c>
      <c r="O200" s="51">
        <v>3</v>
      </c>
      <c r="P200" s="35" t="s">
        <v>224</v>
      </c>
      <c r="Q200" s="36"/>
      <c r="R200" s="52">
        <f t="shared" ref="R200:S201" si="54">R201</f>
        <v>670.6</v>
      </c>
      <c r="S200" s="53">
        <f t="shared" si="54"/>
        <v>0</v>
      </c>
      <c r="T200" s="53">
        <f t="shared" ref="T200:T202" si="55">S200/R200*100</f>
        <v>0</v>
      </c>
    </row>
    <row r="201" spans="1:20" ht="12.75" customHeight="1">
      <c r="A201" s="7"/>
      <c r="B201" s="91" t="s">
        <v>133</v>
      </c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3"/>
      <c r="N201" s="51">
        <v>5</v>
      </c>
      <c r="O201" s="51">
        <v>3</v>
      </c>
      <c r="P201" s="35" t="s">
        <v>224</v>
      </c>
      <c r="Q201" s="36" t="s">
        <v>20</v>
      </c>
      <c r="R201" s="52">
        <f t="shared" si="54"/>
        <v>670.6</v>
      </c>
      <c r="S201" s="53">
        <f t="shared" si="54"/>
        <v>0</v>
      </c>
      <c r="T201" s="53">
        <f t="shared" si="55"/>
        <v>0</v>
      </c>
    </row>
    <row r="202" spans="1:20" ht="21.75" customHeight="1">
      <c r="A202" s="7"/>
      <c r="B202" s="94" t="s">
        <v>19</v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6"/>
      <c r="N202" s="51">
        <v>5</v>
      </c>
      <c r="O202" s="51">
        <v>3</v>
      </c>
      <c r="P202" s="35" t="s">
        <v>224</v>
      </c>
      <c r="Q202" s="36" t="s">
        <v>18</v>
      </c>
      <c r="R202" s="52">
        <v>670.6</v>
      </c>
      <c r="S202" s="53">
        <v>0</v>
      </c>
      <c r="T202" s="53">
        <f t="shared" si="55"/>
        <v>0</v>
      </c>
    </row>
    <row r="203" spans="1:20" ht="32.25" customHeight="1">
      <c r="A203" s="7"/>
      <c r="B203" s="94" t="s">
        <v>220</v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6"/>
      <c r="N203" s="51">
        <v>5</v>
      </c>
      <c r="O203" s="51">
        <v>3</v>
      </c>
      <c r="P203" s="39" t="s">
        <v>219</v>
      </c>
      <c r="Q203" s="36"/>
      <c r="R203" s="52">
        <f>R204</f>
        <v>8.1</v>
      </c>
      <c r="S203" s="52">
        <f t="shared" ref="S203" si="56">S204</f>
        <v>0</v>
      </c>
      <c r="T203" s="53">
        <f t="shared" si="33"/>
        <v>0</v>
      </c>
    </row>
    <row r="204" spans="1:20" ht="21.75" customHeight="1">
      <c r="A204" s="7"/>
      <c r="B204" s="91" t="s">
        <v>133</v>
      </c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3"/>
      <c r="N204" s="51">
        <v>5</v>
      </c>
      <c r="O204" s="51">
        <v>3</v>
      </c>
      <c r="P204" s="39" t="s">
        <v>219</v>
      </c>
      <c r="Q204" s="36">
        <v>200</v>
      </c>
      <c r="R204" s="52">
        <f>R205</f>
        <v>8.1</v>
      </c>
      <c r="S204" s="52">
        <f t="shared" ref="S204" si="57">S205</f>
        <v>0</v>
      </c>
      <c r="T204" s="53">
        <f t="shared" si="33"/>
        <v>0</v>
      </c>
    </row>
    <row r="205" spans="1:20" ht="21.75" customHeight="1">
      <c r="A205" s="7"/>
      <c r="B205" s="94" t="s">
        <v>19</v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6"/>
      <c r="N205" s="51">
        <v>5</v>
      </c>
      <c r="O205" s="51">
        <v>3</v>
      </c>
      <c r="P205" s="39" t="s">
        <v>219</v>
      </c>
      <c r="Q205" s="36">
        <v>240</v>
      </c>
      <c r="R205" s="52">
        <v>8.1</v>
      </c>
      <c r="S205" s="53">
        <v>0</v>
      </c>
      <c r="T205" s="53">
        <f t="shared" si="33"/>
        <v>0</v>
      </c>
    </row>
    <row r="206" spans="1:20" ht="21.75" customHeight="1">
      <c r="A206" s="7"/>
      <c r="B206" s="121" t="s">
        <v>30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3"/>
      <c r="N206" s="66">
        <v>5</v>
      </c>
      <c r="O206" s="66">
        <v>3</v>
      </c>
      <c r="P206" s="83" t="s">
        <v>221</v>
      </c>
      <c r="Q206" s="68"/>
      <c r="R206" s="84">
        <f>R207+R210</f>
        <v>450</v>
      </c>
      <c r="S206" s="84">
        <f t="shared" ref="S206:T206" si="58">S207+S210</f>
        <v>0</v>
      </c>
      <c r="T206" s="84">
        <f t="shared" si="58"/>
        <v>0</v>
      </c>
    </row>
    <row r="207" spans="1:20" ht="21.75" customHeight="1">
      <c r="A207" s="7"/>
      <c r="B207" s="94" t="s">
        <v>222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6"/>
      <c r="N207" s="51">
        <v>5</v>
      </c>
      <c r="O207" s="51">
        <v>3</v>
      </c>
      <c r="P207" s="39" t="s">
        <v>223</v>
      </c>
      <c r="Q207" s="36"/>
      <c r="R207" s="52">
        <f t="shared" ref="R207:S211" si="59">R208</f>
        <v>300</v>
      </c>
      <c r="S207" s="52">
        <f t="shared" si="59"/>
        <v>0</v>
      </c>
      <c r="T207" s="53">
        <f t="shared" si="33"/>
        <v>0</v>
      </c>
    </row>
    <row r="208" spans="1:20" ht="21.75" customHeight="1">
      <c r="A208" s="7"/>
      <c r="B208" s="91" t="s">
        <v>133</v>
      </c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3"/>
      <c r="N208" s="51">
        <v>5</v>
      </c>
      <c r="O208" s="51">
        <v>3</v>
      </c>
      <c r="P208" s="39" t="s">
        <v>223</v>
      </c>
      <c r="Q208" s="36">
        <v>200</v>
      </c>
      <c r="R208" s="52">
        <f t="shared" si="59"/>
        <v>300</v>
      </c>
      <c r="S208" s="52">
        <f t="shared" si="59"/>
        <v>0</v>
      </c>
      <c r="T208" s="53">
        <f t="shared" si="33"/>
        <v>0</v>
      </c>
    </row>
    <row r="209" spans="1:20" ht="21.75" customHeight="1">
      <c r="A209" s="7"/>
      <c r="B209" s="94" t="s">
        <v>19</v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6"/>
      <c r="N209" s="51">
        <v>5</v>
      </c>
      <c r="O209" s="51">
        <v>3</v>
      </c>
      <c r="P209" s="39" t="s">
        <v>223</v>
      </c>
      <c r="Q209" s="36">
        <v>240</v>
      </c>
      <c r="R209" s="52">
        <v>300</v>
      </c>
      <c r="S209" s="52">
        <v>0</v>
      </c>
      <c r="T209" s="53">
        <f t="shared" si="33"/>
        <v>0</v>
      </c>
    </row>
    <row r="210" spans="1:20" ht="21.75" customHeight="1">
      <c r="A210" s="7"/>
      <c r="B210" s="94" t="s">
        <v>222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6"/>
      <c r="N210" s="51">
        <v>5</v>
      </c>
      <c r="O210" s="51">
        <v>3</v>
      </c>
      <c r="P210" s="39" t="s">
        <v>227</v>
      </c>
      <c r="Q210" s="36"/>
      <c r="R210" s="52">
        <f t="shared" si="59"/>
        <v>150</v>
      </c>
      <c r="S210" s="52">
        <f t="shared" si="59"/>
        <v>0</v>
      </c>
      <c r="T210" s="53">
        <f t="shared" ref="T210:T212" si="60">S210/R210*100</f>
        <v>0</v>
      </c>
    </row>
    <row r="211" spans="1:20" ht="21.75" customHeight="1">
      <c r="A211" s="7"/>
      <c r="B211" s="91" t="s">
        <v>133</v>
      </c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3"/>
      <c r="N211" s="51">
        <v>5</v>
      </c>
      <c r="O211" s="51">
        <v>3</v>
      </c>
      <c r="P211" s="39" t="s">
        <v>227</v>
      </c>
      <c r="Q211" s="36">
        <v>200</v>
      </c>
      <c r="R211" s="52">
        <f t="shared" si="59"/>
        <v>150</v>
      </c>
      <c r="S211" s="52">
        <f t="shared" si="59"/>
        <v>0</v>
      </c>
      <c r="T211" s="53">
        <f t="shared" si="60"/>
        <v>0</v>
      </c>
    </row>
    <row r="212" spans="1:20" ht="21.75" customHeight="1">
      <c r="A212" s="7"/>
      <c r="B212" s="94" t="s">
        <v>19</v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6"/>
      <c r="N212" s="51">
        <v>5</v>
      </c>
      <c r="O212" s="51">
        <v>3</v>
      </c>
      <c r="P212" s="39" t="s">
        <v>227</v>
      </c>
      <c r="Q212" s="36">
        <v>240</v>
      </c>
      <c r="R212" s="52">
        <v>150</v>
      </c>
      <c r="S212" s="52">
        <v>0</v>
      </c>
      <c r="T212" s="53">
        <f t="shared" si="60"/>
        <v>0</v>
      </c>
    </row>
    <row r="213" spans="1:20" ht="21.75" customHeight="1">
      <c r="A213" s="7"/>
      <c r="B213" s="118" t="s">
        <v>200</v>
      </c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20"/>
      <c r="N213" s="56">
        <v>8</v>
      </c>
      <c r="O213" s="56">
        <v>0</v>
      </c>
      <c r="P213" s="37" t="s">
        <v>1</v>
      </c>
      <c r="Q213" s="38" t="s">
        <v>1</v>
      </c>
      <c r="R213" s="57">
        <f>R214</f>
        <v>939.2</v>
      </c>
      <c r="S213" s="57">
        <f t="shared" ref="S213" si="61">S214</f>
        <v>588.20000000000005</v>
      </c>
      <c r="T213" s="47">
        <f t="shared" si="33"/>
        <v>62.627768313458262</v>
      </c>
    </row>
    <row r="214" spans="1:20" ht="21.75" customHeight="1">
      <c r="A214" s="7"/>
      <c r="B214" s="109" t="s">
        <v>21</v>
      </c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1"/>
      <c r="N214" s="48">
        <v>8</v>
      </c>
      <c r="O214" s="48">
        <v>1</v>
      </c>
      <c r="P214" s="33" t="s">
        <v>1</v>
      </c>
      <c r="Q214" s="34" t="s">
        <v>1</v>
      </c>
      <c r="R214" s="49">
        <f>R215+R238+R232</f>
        <v>939.2</v>
      </c>
      <c r="S214" s="49">
        <f>S215+S232+S238</f>
        <v>588.20000000000005</v>
      </c>
      <c r="T214" s="50">
        <f t="shared" si="33"/>
        <v>62.627768313458262</v>
      </c>
    </row>
    <row r="215" spans="1:20" s="71" customFormat="1" ht="21.75" customHeight="1">
      <c r="A215" s="6"/>
      <c r="B215" s="112" t="s">
        <v>193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4"/>
      <c r="N215" s="66">
        <v>8</v>
      </c>
      <c r="O215" s="66">
        <v>1</v>
      </c>
      <c r="P215" s="67" t="s">
        <v>102</v>
      </c>
      <c r="Q215" s="68" t="s">
        <v>1</v>
      </c>
      <c r="R215" s="69">
        <f>R216+R223</f>
        <v>528.9</v>
      </c>
      <c r="S215" s="69">
        <f>S216+S223</f>
        <v>470.1</v>
      </c>
      <c r="T215" s="70">
        <f t="shared" si="33"/>
        <v>88.882586500283608</v>
      </c>
    </row>
    <row r="216" spans="1:20" ht="21.75" customHeight="1">
      <c r="A216" s="7"/>
      <c r="B216" s="115" t="s">
        <v>103</v>
      </c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7"/>
      <c r="N216" s="51">
        <v>8</v>
      </c>
      <c r="O216" s="51">
        <v>1</v>
      </c>
      <c r="P216" s="35" t="s">
        <v>104</v>
      </c>
      <c r="Q216" s="36" t="s">
        <v>1</v>
      </c>
      <c r="R216" s="52">
        <f>R217</f>
        <v>70.5</v>
      </c>
      <c r="S216" s="52">
        <f t="shared" ref="S216" si="62">S217</f>
        <v>69.099999999999994</v>
      </c>
      <c r="T216" s="53">
        <f t="shared" si="33"/>
        <v>98.01418439716312</v>
      </c>
    </row>
    <row r="217" spans="1:20" ht="21.75" customHeight="1">
      <c r="A217" s="7"/>
      <c r="B217" s="115" t="s">
        <v>105</v>
      </c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7"/>
      <c r="N217" s="51">
        <v>8</v>
      </c>
      <c r="O217" s="51">
        <v>1</v>
      </c>
      <c r="P217" s="35" t="s">
        <v>106</v>
      </c>
      <c r="Q217" s="36" t="s">
        <v>1</v>
      </c>
      <c r="R217" s="52">
        <f>R218</f>
        <v>70.5</v>
      </c>
      <c r="S217" s="52">
        <f t="shared" ref="S217" si="63">S218</f>
        <v>69.099999999999994</v>
      </c>
      <c r="T217" s="53">
        <f t="shared" si="33"/>
        <v>98.01418439716312</v>
      </c>
    </row>
    <row r="218" spans="1:20" ht="12.75" customHeight="1">
      <c r="A218" s="7"/>
      <c r="B218" s="94" t="s">
        <v>55</v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6"/>
      <c r="N218" s="51">
        <v>8</v>
      </c>
      <c r="O218" s="51">
        <v>1</v>
      </c>
      <c r="P218" s="35" t="s">
        <v>107</v>
      </c>
      <c r="Q218" s="36"/>
      <c r="R218" s="52">
        <f>R219+R221</f>
        <v>70.5</v>
      </c>
      <c r="S218" s="52">
        <f t="shared" ref="S218" si="64">S219+S221</f>
        <v>69.099999999999994</v>
      </c>
      <c r="T218" s="53">
        <f t="shared" si="33"/>
        <v>98.01418439716312</v>
      </c>
    </row>
    <row r="219" spans="1:20" ht="12.75" customHeight="1">
      <c r="A219" s="7"/>
      <c r="B219" s="94" t="s">
        <v>9</v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6"/>
      <c r="N219" s="51">
        <v>8</v>
      </c>
      <c r="O219" s="51">
        <v>1</v>
      </c>
      <c r="P219" s="35" t="s">
        <v>107</v>
      </c>
      <c r="Q219" s="36" t="s">
        <v>8</v>
      </c>
      <c r="R219" s="52">
        <f>R220</f>
        <v>47.1</v>
      </c>
      <c r="S219" s="52">
        <f t="shared" ref="S219" si="65">S220</f>
        <v>45.7</v>
      </c>
      <c r="T219" s="53">
        <f t="shared" si="33"/>
        <v>97.027600849256899</v>
      </c>
    </row>
    <row r="220" spans="1:20" ht="21.75" customHeight="1">
      <c r="A220" s="7"/>
      <c r="B220" s="94" t="s">
        <v>7</v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6"/>
      <c r="N220" s="51">
        <v>8</v>
      </c>
      <c r="O220" s="51">
        <v>1</v>
      </c>
      <c r="P220" s="35" t="s">
        <v>107</v>
      </c>
      <c r="Q220" s="36" t="s">
        <v>6</v>
      </c>
      <c r="R220" s="52">
        <v>47.1</v>
      </c>
      <c r="S220" s="53">
        <v>45.7</v>
      </c>
      <c r="T220" s="53">
        <f t="shared" si="33"/>
        <v>97.027600849256899</v>
      </c>
    </row>
    <row r="221" spans="1:20" ht="29.25" customHeight="1">
      <c r="A221" s="7"/>
      <c r="B221" s="91" t="s">
        <v>133</v>
      </c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3"/>
      <c r="N221" s="51">
        <v>8</v>
      </c>
      <c r="O221" s="51">
        <v>1</v>
      </c>
      <c r="P221" s="35" t="s">
        <v>107</v>
      </c>
      <c r="Q221" s="36" t="s">
        <v>20</v>
      </c>
      <c r="R221" s="52">
        <f>R222</f>
        <v>23.4</v>
      </c>
      <c r="S221" s="52">
        <f t="shared" ref="S221" si="66">S222</f>
        <v>23.4</v>
      </c>
      <c r="T221" s="53">
        <f t="shared" si="33"/>
        <v>100</v>
      </c>
    </row>
    <row r="222" spans="1:20" ht="42.75" customHeight="1">
      <c r="A222" s="7"/>
      <c r="B222" s="94" t="s">
        <v>19</v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6"/>
      <c r="N222" s="51">
        <v>8</v>
      </c>
      <c r="O222" s="51">
        <v>1</v>
      </c>
      <c r="P222" s="35" t="s">
        <v>107</v>
      </c>
      <c r="Q222" s="36" t="s">
        <v>18</v>
      </c>
      <c r="R222" s="52">
        <v>23.4</v>
      </c>
      <c r="S222" s="52">
        <v>23.4</v>
      </c>
      <c r="T222" s="53">
        <f t="shared" si="33"/>
        <v>100</v>
      </c>
    </row>
    <row r="223" spans="1:20" ht="24" customHeight="1">
      <c r="A223" s="7"/>
      <c r="B223" s="115" t="s">
        <v>108</v>
      </c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7"/>
      <c r="N223" s="51">
        <v>8</v>
      </c>
      <c r="O223" s="51">
        <v>1</v>
      </c>
      <c r="P223" s="35" t="s">
        <v>109</v>
      </c>
      <c r="Q223" s="36" t="s">
        <v>1</v>
      </c>
      <c r="R223" s="52">
        <f>R224</f>
        <v>458.4</v>
      </c>
      <c r="S223" s="52">
        <f t="shared" ref="S223" si="67">S224</f>
        <v>401</v>
      </c>
      <c r="T223" s="53">
        <f t="shared" si="33"/>
        <v>87.478184991274006</v>
      </c>
    </row>
    <row r="224" spans="1:20" ht="53.25" customHeight="1">
      <c r="A224" s="7"/>
      <c r="B224" s="115" t="s">
        <v>110</v>
      </c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7"/>
      <c r="N224" s="51">
        <v>8</v>
      </c>
      <c r="O224" s="51">
        <v>1</v>
      </c>
      <c r="P224" s="35" t="s">
        <v>111</v>
      </c>
      <c r="Q224" s="36" t="s">
        <v>1</v>
      </c>
      <c r="R224" s="52">
        <f>R225</f>
        <v>458.4</v>
      </c>
      <c r="S224" s="52">
        <f t="shared" ref="S224" si="68">S225</f>
        <v>401</v>
      </c>
      <c r="T224" s="53">
        <f t="shared" si="33"/>
        <v>87.478184991274006</v>
      </c>
    </row>
    <row r="225" spans="1:20" ht="12.75" customHeight="1">
      <c r="A225" s="7"/>
      <c r="B225" s="94" t="s">
        <v>55</v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6"/>
      <c r="N225" s="51">
        <v>8</v>
      </c>
      <c r="O225" s="51">
        <v>1</v>
      </c>
      <c r="P225" s="35" t="s">
        <v>112</v>
      </c>
      <c r="Q225" s="36"/>
      <c r="R225" s="52">
        <f>R226+R228+R230</f>
        <v>458.4</v>
      </c>
      <c r="S225" s="52">
        <f>S226+S228+S230</f>
        <v>401</v>
      </c>
      <c r="T225" s="53">
        <f t="shared" ref="T225:T260" si="69">S225/R225*100</f>
        <v>87.478184991274006</v>
      </c>
    </row>
    <row r="226" spans="1:20" ht="21.75" customHeight="1">
      <c r="A226" s="7"/>
      <c r="B226" s="94" t="s">
        <v>9</v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6"/>
      <c r="N226" s="51">
        <v>8</v>
      </c>
      <c r="O226" s="51">
        <v>1</v>
      </c>
      <c r="P226" s="35" t="s">
        <v>112</v>
      </c>
      <c r="Q226" s="36" t="s">
        <v>8</v>
      </c>
      <c r="R226" s="52">
        <f>R227</f>
        <v>245.6</v>
      </c>
      <c r="S226" s="52">
        <f t="shared" ref="S226" si="70">S227</f>
        <v>245.6</v>
      </c>
      <c r="T226" s="53">
        <f t="shared" si="69"/>
        <v>100</v>
      </c>
    </row>
    <row r="227" spans="1:20" ht="21.75" customHeight="1">
      <c r="A227" s="7"/>
      <c r="B227" s="94" t="s">
        <v>7</v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6"/>
      <c r="N227" s="51">
        <v>8</v>
      </c>
      <c r="O227" s="51">
        <v>1</v>
      </c>
      <c r="P227" s="35" t="s">
        <v>112</v>
      </c>
      <c r="Q227" s="36" t="s">
        <v>6</v>
      </c>
      <c r="R227" s="52">
        <v>245.6</v>
      </c>
      <c r="S227" s="53">
        <v>245.6</v>
      </c>
      <c r="T227" s="53">
        <f t="shared" si="69"/>
        <v>100</v>
      </c>
    </row>
    <row r="228" spans="1:20" ht="21.75" customHeight="1">
      <c r="A228" s="7"/>
      <c r="B228" s="91" t="s">
        <v>133</v>
      </c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3"/>
      <c r="N228" s="51">
        <v>8</v>
      </c>
      <c r="O228" s="51">
        <v>1</v>
      </c>
      <c r="P228" s="35" t="s">
        <v>112</v>
      </c>
      <c r="Q228" s="36" t="s">
        <v>20</v>
      </c>
      <c r="R228" s="52">
        <f>R229</f>
        <v>5</v>
      </c>
      <c r="S228" s="52">
        <f t="shared" ref="S228" si="71">S229</f>
        <v>4.0999999999999996</v>
      </c>
      <c r="T228" s="53">
        <f t="shared" si="69"/>
        <v>82</v>
      </c>
    </row>
    <row r="229" spans="1:20" ht="36" customHeight="1">
      <c r="A229" s="7"/>
      <c r="B229" s="94" t="s">
        <v>19</v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6"/>
      <c r="N229" s="51">
        <v>8</v>
      </c>
      <c r="O229" s="51">
        <v>1</v>
      </c>
      <c r="P229" s="35" t="s">
        <v>112</v>
      </c>
      <c r="Q229" s="36" t="s">
        <v>18</v>
      </c>
      <c r="R229" s="52">
        <v>5</v>
      </c>
      <c r="S229" s="52">
        <v>4.0999999999999996</v>
      </c>
      <c r="T229" s="53">
        <f t="shared" si="69"/>
        <v>82</v>
      </c>
    </row>
    <row r="230" spans="1:20" ht="36" customHeight="1">
      <c r="A230" s="7"/>
      <c r="B230" s="25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7"/>
      <c r="N230" s="51">
        <v>8</v>
      </c>
      <c r="O230" s="51">
        <v>1</v>
      </c>
      <c r="P230" s="35" t="s">
        <v>112</v>
      </c>
      <c r="Q230" s="36">
        <v>300</v>
      </c>
      <c r="R230" s="52">
        <f>R231</f>
        <v>207.8</v>
      </c>
      <c r="S230" s="52">
        <f>S231</f>
        <v>151.30000000000001</v>
      </c>
      <c r="T230" s="53">
        <f t="shared" si="69"/>
        <v>72.810394610202124</v>
      </c>
    </row>
    <row r="231" spans="1:20" ht="36" customHeight="1">
      <c r="A231" s="7"/>
      <c r="B231" s="25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7"/>
      <c r="N231" s="51">
        <v>8</v>
      </c>
      <c r="O231" s="51">
        <v>1</v>
      </c>
      <c r="P231" s="35" t="s">
        <v>112</v>
      </c>
      <c r="Q231" s="36">
        <v>320</v>
      </c>
      <c r="R231" s="52">
        <v>207.8</v>
      </c>
      <c r="S231" s="52">
        <v>151.30000000000001</v>
      </c>
      <c r="T231" s="53">
        <f t="shared" si="69"/>
        <v>72.810394610202124</v>
      </c>
    </row>
    <row r="232" spans="1:20" s="71" customFormat="1" ht="30" customHeight="1">
      <c r="A232" s="6"/>
      <c r="B232" s="121" t="s">
        <v>129</v>
      </c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3"/>
      <c r="N232" s="66">
        <v>8</v>
      </c>
      <c r="O232" s="66">
        <v>1</v>
      </c>
      <c r="P232" s="67" t="s">
        <v>154</v>
      </c>
      <c r="Q232" s="68"/>
      <c r="R232" s="69">
        <f>R233</f>
        <v>1</v>
      </c>
      <c r="S232" s="69">
        <f t="shared" ref="S232" si="72">S233</f>
        <v>0</v>
      </c>
      <c r="T232" s="70">
        <f t="shared" si="69"/>
        <v>0</v>
      </c>
    </row>
    <row r="233" spans="1:20" ht="30" customHeight="1">
      <c r="A233" s="7"/>
      <c r="B233" s="94" t="s">
        <v>155</v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6"/>
      <c r="N233" s="51">
        <v>8</v>
      </c>
      <c r="O233" s="51">
        <v>1</v>
      </c>
      <c r="P233" s="35" t="s">
        <v>156</v>
      </c>
      <c r="Q233" s="36"/>
      <c r="R233" s="52">
        <f>R234</f>
        <v>1</v>
      </c>
      <c r="S233" s="52">
        <f t="shared" ref="S233" si="73">S234</f>
        <v>0</v>
      </c>
      <c r="T233" s="53">
        <f t="shared" si="69"/>
        <v>0</v>
      </c>
    </row>
    <row r="234" spans="1:20" ht="12.75" customHeight="1">
      <c r="A234" s="7"/>
      <c r="B234" s="94" t="s">
        <v>157</v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6"/>
      <c r="N234" s="51">
        <v>8</v>
      </c>
      <c r="O234" s="51">
        <v>1</v>
      </c>
      <c r="P234" s="35" t="s">
        <v>158</v>
      </c>
      <c r="Q234" s="36"/>
      <c r="R234" s="52">
        <f>R235</f>
        <v>1</v>
      </c>
      <c r="S234" s="52">
        <f t="shared" ref="S234" si="74">S235</f>
        <v>0</v>
      </c>
      <c r="T234" s="53">
        <f t="shared" si="69"/>
        <v>0</v>
      </c>
    </row>
    <row r="235" spans="1:20" s="20" customFormat="1" ht="21.75" customHeight="1">
      <c r="A235" s="7"/>
      <c r="B235" s="94" t="s">
        <v>65</v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6"/>
      <c r="N235" s="51">
        <v>8</v>
      </c>
      <c r="O235" s="51">
        <v>1</v>
      </c>
      <c r="P235" s="35" t="s">
        <v>159</v>
      </c>
      <c r="Q235" s="36"/>
      <c r="R235" s="52">
        <f>R236</f>
        <v>1</v>
      </c>
      <c r="S235" s="52">
        <f t="shared" ref="S235" si="75">S236</f>
        <v>0</v>
      </c>
      <c r="T235" s="53">
        <f t="shared" si="69"/>
        <v>0</v>
      </c>
    </row>
    <row r="236" spans="1:20" ht="21.75" customHeight="1">
      <c r="A236" s="7"/>
      <c r="B236" s="91" t="s">
        <v>133</v>
      </c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3"/>
      <c r="N236" s="51">
        <v>8</v>
      </c>
      <c r="O236" s="51">
        <v>1</v>
      </c>
      <c r="P236" s="35" t="s">
        <v>159</v>
      </c>
      <c r="Q236" s="36">
        <v>200</v>
      </c>
      <c r="R236" s="52">
        <f>R237</f>
        <v>1</v>
      </c>
      <c r="S236" s="52">
        <f t="shared" ref="S236" si="76">S237</f>
        <v>0</v>
      </c>
      <c r="T236" s="53">
        <f t="shared" si="69"/>
        <v>0</v>
      </c>
    </row>
    <row r="237" spans="1:20" ht="23.25" customHeight="1">
      <c r="A237" s="7"/>
      <c r="B237" s="94" t="s">
        <v>19</v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6"/>
      <c r="N237" s="51">
        <v>8</v>
      </c>
      <c r="O237" s="51">
        <v>1</v>
      </c>
      <c r="P237" s="35" t="s">
        <v>159</v>
      </c>
      <c r="Q237" s="36">
        <v>240</v>
      </c>
      <c r="R237" s="52">
        <v>1</v>
      </c>
      <c r="S237" s="53">
        <v>0</v>
      </c>
      <c r="T237" s="53">
        <f t="shared" si="69"/>
        <v>0</v>
      </c>
    </row>
    <row r="238" spans="1:20" s="71" customFormat="1" ht="21.75" customHeight="1">
      <c r="A238" s="6"/>
      <c r="B238" s="112" t="s">
        <v>185</v>
      </c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4"/>
      <c r="N238" s="66">
        <v>8</v>
      </c>
      <c r="O238" s="66">
        <v>1</v>
      </c>
      <c r="P238" s="67" t="s">
        <v>98</v>
      </c>
      <c r="Q238" s="68"/>
      <c r="R238" s="69">
        <f t="shared" ref="R238:S242" si="77">R239</f>
        <v>409.3</v>
      </c>
      <c r="S238" s="69">
        <f t="shared" si="77"/>
        <v>118.1</v>
      </c>
      <c r="T238" s="70">
        <f t="shared" si="69"/>
        <v>28.854141216711454</v>
      </c>
    </row>
    <row r="239" spans="1:20" ht="21.75" customHeight="1">
      <c r="A239" s="7"/>
      <c r="B239" s="115" t="s">
        <v>123</v>
      </c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7"/>
      <c r="N239" s="51">
        <v>8</v>
      </c>
      <c r="O239" s="51">
        <v>1</v>
      </c>
      <c r="P239" s="35" t="s">
        <v>99</v>
      </c>
      <c r="Q239" s="36"/>
      <c r="R239" s="52">
        <f t="shared" si="77"/>
        <v>409.3</v>
      </c>
      <c r="S239" s="52">
        <f t="shared" si="77"/>
        <v>118.1</v>
      </c>
      <c r="T239" s="53">
        <f t="shared" si="69"/>
        <v>28.854141216711454</v>
      </c>
    </row>
    <row r="240" spans="1:20" ht="21.75" customHeight="1">
      <c r="A240" s="7"/>
      <c r="B240" s="115" t="s">
        <v>132</v>
      </c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7"/>
      <c r="N240" s="51">
        <v>8</v>
      </c>
      <c r="O240" s="51">
        <v>1</v>
      </c>
      <c r="P240" s="35" t="s">
        <v>100</v>
      </c>
      <c r="Q240" s="36"/>
      <c r="R240" s="52">
        <f t="shared" si="77"/>
        <v>409.3</v>
      </c>
      <c r="S240" s="52">
        <f t="shared" si="77"/>
        <v>118.1</v>
      </c>
      <c r="T240" s="53">
        <f t="shared" si="69"/>
        <v>28.854141216711454</v>
      </c>
    </row>
    <row r="241" spans="1:20" ht="21.75" customHeight="1">
      <c r="A241" s="7"/>
      <c r="B241" s="94" t="s">
        <v>53</v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6"/>
      <c r="N241" s="51">
        <v>8</v>
      </c>
      <c r="O241" s="51">
        <v>1</v>
      </c>
      <c r="P241" s="35" t="s">
        <v>101</v>
      </c>
      <c r="Q241" s="36"/>
      <c r="R241" s="52">
        <f t="shared" si="77"/>
        <v>409.3</v>
      </c>
      <c r="S241" s="52">
        <f t="shared" si="77"/>
        <v>118.1</v>
      </c>
      <c r="T241" s="53">
        <f t="shared" si="69"/>
        <v>28.854141216711454</v>
      </c>
    </row>
    <row r="242" spans="1:20" ht="21.75" customHeight="1">
      <c r="A242" s="7"/>
      <c r="B242" s="91" t="s">
        <v>133</v>
      </c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3"/>
      <c r="N242" s="51">
        <v>8</v>
      </c>
      <c r="O242" s="51">
        <v>1</v>
      </c>
      <c r="P242" s="35" t="s">
        <v>101</v>
      </c>
      <c r="Q242" s="36">
        <v>200</v>
      </c>
      <c r="R242" s="52">
        <f t="shared" si="77"/>
        <v>409.3</v>
      </c>
      <c r="S242" s="52">
        <f t="shared" si="77"/>
        <v>118.1</v>
      </c>
      <c r="T242" s="53">
        <f t="shared" si="69"/>
        <v>28.854141216711454</v>
      </c>
    </row>
    <row r="243" spans="1:20" ht="21.75" customHeight="1">
      <c r="A243" s="7"/>
      <c r="B243" s="94" t="s">
        <v>19</v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6"/>
      <c r="N243" s="51">
        <v>8</v>
      </c>
      <c r="O243" s="51">
        <v>1</v>
      </c>
      <c r="P243" s="35" t="s">
        <v>101</v>
      </c>
      <c r="Q243" s="36">
        <v>240</v>
      </c>
      <c r="R243" s="52">
        <v>409.3</v>
      </c>
      <c r="S243" s="52">
        <v>118.1</v>
      </c>
      <c r="T243" s="53">
        <f t="shared" si="69"/>
        <v>28.854141216711454</v>
      </c>
    </row>
    <row r="244" spans="1:20" ht="21.75" customHeight="1">
      <c r="A244" s="7"/>
      <c r="B244" s="118" t="s">
        <v>201</v>
      </c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20"/>
      <c r="N244" s="56">
        <v>10</v>
      </c>
      <c r="O244" s="56">
        <v>0</v>
      </c>
      <c r="P244" s="37" t="s">
        <v>1</v>
      </c>
      <c r="Q244" s="38" t="s">
        <v>1</v>
      </c>
      <c r="R244" s="57">
        <v>60</v>
      </c>
      <c r="S244" s="57">
        <f t="shared" ref="S244:S249" si="78">S245</f>
        <v>40</v>
      </c>
      <c r="T244" s="47">
        <f t="shared" si="69"/>
        <v>66.666666666666657</v>
      </c>
    </row>
    <row r="245" spans="1:20" ht="21.75" customHeight="1">
      <c r="A245" s="7"/>
      <c r="B245" s="109" t="s">
        <v>17</v>
      </c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1"/>
      <c r="N245" s="48">
        <v>10</v>
      </c>
      <c r="O245" s="48">
        <v>1</v>
      </c>
      <c r="P245" s="33" t="s">
        <v>1</v>
      </c>
      <c r="Q245" s="34" t="s">
        <v>1</v>
      </c>
      <c r="R245" s="49">
        <v>60</v>
      </c>
      <c r="S245" s="49">
        <f t="shared" si="78"/>
        <v>40</v>
      </c>
      <c r="T245" s="50">
        <f t="shared" si="69"/>
        <v>66.666666666666657</v>
      </c>
    </row>
    <row r="246" spans="1:20" s="71" customFormat="1" ht="21.75" customHeight="1">
      <c r="A246" s="6"/>
      <c r="B246" s="112" t="s">
        <v>185</v>
      </c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4"/>
      <c r="N246" s="66">
        <v>10</v>
      </c>
      <c r="O246" s="66">
        <v>1</v>
      </c>
      <c r="P246" s="67" t="s">
        <v>98</v>
      </c>
      <c r="Q246" s="68" t="s">
        <v>1</v>
      </c>
      <c r="R246" s="69">
        <v>60</v>
      </c>
      <c r="S246" s="69">
        <f t="shared" si="78"/>
        <v>40</v>
      </c>
      <c r="T246" s="70">
        <f t="shared" si="69"/>
        <v>66.666666666666657</v>
      </c>
    </row>
    <row r="247" spans="1:20" ht="21.75" customHeight="1">
      <c r="A247" s="7"/>
      <c r="B247" s="115" t="s">
        <v>123</v>
      </c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7"/>
      <c r="N247" s="51">
        <v>10</v>
      </c>
      <c r="O247" s="51">
        <v>1</v>
      </c>
      <c r="P247" s="35" t="s">
        <v>99</v>
      </c>
      <c r="Q247" s="36" t="s">
        <v>1</v>
      </c>
      <c r="R247" s="52">
        <v>60</v>
      </c>
      <c r="S247" s="52">
        <f t="shared" si="78"/>
        <v>40</v>
      </c>
      <c r="T247" s="53">
        <f t="shared" si="69"/>
        <v>66.666666666666657</v>
      </c>
    </row>
    <row r="248" spans="1:20" ht="21.75" customHeight="1">
      <c r="A248" s="7"/>
      <c r="B248" s="115" t="s">
        <v>132</v>
      </c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7"/>
      <c r="N248" s="51">
        <v>10</v>
      </c>
      <c r="O248" s="51">
        <v>1</v>
      </c>
      <c r="P248" s="35" t="s">
        <v>100</v>
      </c>
      <c r="Q248" s="36" t="s">
        <v>1</v>
      </c>
      <c r="R248" s="52">
        <v>60</v>
      </c>
      <c r="S248" s="52">
        <f t="shared" si="78"/>
        <v>40</v>
      </c>
      <c r="T248" s="53">
        <f t="shared" si="69"/>
        <v>66.666666666666657</v>
      </c>
    </row>
    <row r="249" spans="1:20" ht="12.75" customHeight="1">
      <c r="A249" s="7"/>
      <c r="B249" s="94" t="s">
        <v>53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6"/>
      <c r="N249" s="51">
        <v>10</v>
      </c>
      <c r="O249" s="51">
        <v>1</v>
      </c>
      <c r="P249" s="35" t="s">
        <v>101</v>
      </c>
      <c r="Q249" s="36"/>
      <c r="R249" s="52">
        <v>60</v>
      </c>
      <c r="S249" s="52">
        <f t="shared" si="78"/>
        <v>40</v>
      </c>
      <c r="T249" s="53">
        <f t="shared" si="69"/>
        <v>66.666666666666657</v>
      </c>
    </row>
    <row r="250" spans="1:20" ht="12.75" customHeight="1">
      <c r="A250" s="7"/>
      <c r="B250" s="94" t="s">
        <v>16</v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6"/>
      <c r="N250" s="51">
        <v>10</v>
      </c>
      <c r="O250" s="51">
        <v>1</v>
      </c>
      <c r="P250" s="35" t="s">
        <v>101</v>
      </c>
      <c r="Q250" s="36" t="s">
        <v>15</v>
      </c>
      <c r="R250" s="52">
        <f>R251</f>
        <v>60</v>
      </c>
      <c r="S250" s="52">
        <f t="shared" ref="S250" si="79">S251</f>
        <v>40</v>
      </c>
      <c r="T250" s="53">
        <f t="shared" si="69"/>
        <v>66.666666666666657</v>
      </c>
    </row>
    <row r="251" spans="1:20" ht="32.25" customHeight="1">
      <c r="A251" s="7"/>
      <c r="B251" s="94" t="s">
        <v>14</v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6"/>
      <c r="N251" s="51">
        <v>10</v>
      </c>
      <c r="O251" s="51">
        <v>1</v>
      </c>
      <c r="P251" s="35" t="s">
        <v>101</v>
      </c>
      <c r="Q251" s="36" t="s">
        <v>13</v>
      </c>
      <c r="R251" s="52">
        <v>60</v>
      </c>
      <c r="S251" s="53">
        <v>40</v>
      </c>
      <c r="T251" s="53">
        <f t="shared" si="69"/>
        <v>66.666666666666657</v>
      </c>
    </row>
    <row r="252" spans="1:20" ht="21.75" customHeight="1">
      <c r="A252" s="7"/>
      <c r="B252" s="118" t="s">
        <v>12</v>
      </c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20"/>
      <c r="N252" s="56">
        <v>11</v>
      </c>
      <c r="O252" s="37"/>
      <c r="P252" s="37" t="s">
        <v>1</v>
      </c>
      <c r="Q252" s="38" t="s">
        <v>1</v>
      </c>
      <c r="R252" s="57">
        <f t="shared" ref="R252:S257" si="80">R253</f>
        <v>17.600000000000001</v>
      </c>
      <c r="S252" s="57">
        <f t="shared" si="80"/>
        <v>17.62</v>
      </c>
      <c r="T252" s="47">
        <f t="shared" si="69"/>
        <v>100.11363636363637</v>
      </c>
    </row>
    <row r="253" spans="1:20" ht="42.75" customHeight="1">
      <c r="A253" s="7"/>
      <c r="B253" s="109" t="s">
        <v>11</v>
      </c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1"/>
      <c r="N253" s="48">
        <v>11</v>
      </c>
      <c r="O253" s="48">
        <v>1</v>
      </c>
      <c r="P253" s="33" t="s">
        <v>1</v>
      </c>
      <c r="Q253" s="34" t="s">
        <v>1</v>
      </c>
      <c r="R253" s="49">
        <f>R254</f>
        <v>17.600000000000001</v>
      </c>
      <c r="S253" s="49">
        <f>S254</f>
        <v>17.62</v>
      </c>
      <c r="T253" s="50">
        <f t="shared" si="69"/>
        <v>100.11363636363637</v>
      </c>
    </row>
    <row r="254" spans="1:20" s="71" customFormat="1" ht="12.75" customHeight="1">
      <c r="A254" s="6"/>
      <c r="B254" s="112" t="s">
        <v>194</v>
      </c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4"/>
      <c r="N254" s="66">
        <v>11</v>
      </c>
      <c r="O254" s="66">
        <v>1</v>
      </c>
      <c r="P254" s="67" t="s">
        <v>113</v>
      </c>
      <c r="Q254" s="68" t="s">
        <v>1</v>
      </c>
      <c r="R254" s="69">
        <f t="shared" si="80"/>
        <v>17.600000000000001</v>
      </c>
      <c r="S254" s="69">
        <f t="shared" si="80"/>
        <v>17.62</v>
      </c>
      <c r="T254" s="70">
        <f t="shared" si="69"/>
        <v>100.11363636363637</v>
      </c>
    </row>
    <row r="255" spans="1:20" ht="32.25" customHeight="1">
      <c r="A255" s="7"/>
      <c r="B255" s="115" t="s">
        <v>10</v>
      </c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7"/>
      <c r="N255" s="51">
        <v>11</v>
      </c>
      <c r="O255" s="51">
        <v>1</v>
      </c>
      <c r="P255" s="35" t="s">
        <v>114</v>
      </c>
      <c r="Q255" s="36" t="s">
        <v>1</v>
      </c>
      <c r="R255" s="52">
        <f t="shared" si="80"/>
        <v>17.600000000000001</v>
      </c>
      <c r="S255" s="52">
        <f t="shared" si="80"/>
        <v>17.62</v>
      </c>
      <c r="T255" s="53">
        <f t="shared" si="69"/>
        <v>100.11363636363637</v>
      </c>
    </row>
    <row r="256" spans="1:20" ht="21.75" customHeight="1">
      <c r="A256" s="7"/>
      <c r="B256" s="115" t="s">
        <v>115</v>
      </c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7"/>
      <c r="N256" s="51">
        <v>11</v>
      </c>
      <c r="O256" s="51">
        <v>1</v>
      </c>
      <c r="P256" s="35" t="s">
        <v>116</v>
      </c>
      <c r="Q256" s="36" t="s">
        <v>1</v>
      </c>
      <c r="R256" s="52">
        <f>R258</f>
        <v>17.600000000000001</v>
      </c>
      <c r="S256" s="52">
        <f t="shared" ref="S256" si="81">S258</f>
        <v>17.62</v>
      </c>
      <c r="T256" s="53">
        <f t="shared" si="69"/>
        <v>100.11363636363637</v>
      </c>
    </row>
    <row r="257" spans="1:21" ht="42.75" customHeight="1">
      <c r="A257" s="7"/>
      <c r="B257" s="94" t="s">
        <v>55</v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6"/>
      <c r="N257" s="51">
        <v>11</v>
      </c>
      <c r="O257" s="51">
        <v>1</v>
      </c>
      <c r="P257" s="35" t="s">
        <v>117</v>
      </c>
      <c r="Q257" s="36"/>
      <c r="R257" s="52">
        <f t="shared" si="80"/>
        <v>17.600000000000001</v>
      </c>
      <c r="S257" s="53">
        <f>S258</f>
        <v>17.62</v>
      </c>
      <c r="T257" s="53">
        <f t="shared" si="69"/>
        <v>100.11363636363637</v>
      </c>
    </row>
    <row r="258" spans="1:21" ht="53.25" customHeight="1">
      <c r="A258" s="7"/>
      <c r="B258" s="94" t="s">
        <v>9</v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6"/>
      <c r="N258" s="51">
        <v>11</v>
      </c>
      <c r="O258" s="51">
        <v>1</v>
      </c>
      <c r="P258" s="35" t="s">
        <v>117</v>
      </c>
      <c r="Q258" s="36" t="s">
        <v>8</v>
      </c>
      <c r="R258" s="52">
        <v>17.600000000000001</v>
      </c>
      <c r="S258" s="53">
        <f>S259</f>
        <v>17.62</v>
      </c>
      <c r="T258" s="53">
        <f t="shared" si="69"/>
        <v>100.11363636363637</v>
      </c>
    </row>
    <row r="259" spans="1:21" ht="37.5" customHeight="1" thickBot="1">
      <c r="A259" s="7"/>
      <c r="B259" s="94" t="s">
        <v>7</v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6"/>
      <c r="N259" s="51">
        <v>11</v>
      </c>
      <c r="O259" s="51">
        <v>1</v>
      </c>
      <c r="P259" s="35" t="s">
        <v>117</v>
      </c>
      <c r="Q259" s="36" t="s">
        <v>6</v>
      </c>
      <c r="R259" s="52">
        <v>17.600000000000001</v>
      </c>
      <c r="S259" s="53">
        <v>17.62</v>
      </c>
      <c r="T259" s="53">
        <f t="shared" si="69"/>
        <v>100.11363636363637</v>
      </c>
    </row>
    <row r="260" spans="1:21" ht="0.75" hidden="1" customHeight="1" thickBot="1">
      <c r="A260" s="7"/>
      <c r="B260" s="4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59">
        <v>14</v>
      </c>
      <c r="O260" s="59">
        <v>3</v>
      </c>
      <c r="P260" s="60" t="s">
        <v>3</v>
      </c>
      <c r="Q260" s="59" t="s">
        <v>2</v>
      </c>
      <c r="R260" s="61">
        <v>28065.1</v>
      </c>
      <c r="S260" s="62"/>
      <c r="T260" s="62">
        <f t="shared" si="69"/>
        <v>0</v>
      </c>
    </row>
    <row r="261" spans="1:21" ht="12.75" customHeight="1" thickBot="1">
      <c r="A261" s="6"/>
      <c r="B261" s="133" t="s">
        <v>50</v>
      </c>
      <c r="C261" s="134"/>
      <c r="D261" s="134"/>
      <c r="E261" s="134"/>
      <c r="F261" s="134"/>
      <c r="G261" s="134"/>
      <c r="H261" s="134"/>
      <c r="I261" s="134"/>
      <c r="J261" s="134"/>
      <c r="K261" s="134"/>
      <c r="L261" s="134"/>
      <c r="M261" s="135"/>
      <c r="N261" s="142">
        <f>R252+R244+R213+R147+R108+R91+R84+R11</f>
        <v>40462.799999999996</v>
      </c>
      <c r="O261" s="143"/>
      <c r="P261" s="143"/>
      <c r="Q261" s="143"/>
      <c r="R261" s="144"/>
      <c r="S261" s="64">
        <f>S252+S244+S213+S147+S108+S91+S84+S11</f>
        <v>20443.89</v>
      </c>
      <c r="T261" s="65">
        <f>S261/N261*100</f>
        <v>50.525149025771817</v>
      </c>
    </row>
    <row r="262" spans="1:21" ht="12.75" customHeight="1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23"/>
      <c r="O262" s="23"/>
      <c r="P262" s="24"/>
      <c r="Q262" s="23"/>
      <c r="R262" s="22"/>
      <c r="S262" s="22"/>
      <c r="T262" s="22"/>
      <c r="U262" s="21"/>
    </row>
    <row r="263" spans="1:21" ht="12.75" customHeight="1">
      <c r="A263" s="2" t="s">
        <v>0</v>
      </c>
      <c r="B263" s="8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8"/>
      <c r="Q263" s="2"/>
      <c r="R263" s="2"/>
      <c r="S263" s="2"/>
      <c r="T263" s="2"/>
    </row>
    <row r="265" spans="1:21">
      <c r="B265" s="21"/>
      <c r="R265" s="21"/>
      <c r="S265" s="21"/>
    </row>
    <row r="266" spans="1:21">
      <c r="B266" s="21"/>
    </row>
    <row r="267" spans="1:21">
      <c r="B267" s="21"/>
    </row>
    <row r="268" spans="1:21">
      <c r="B268" s="87"/>
    </row>
    <row r="269" spans="1:21">
      <c r="B269" s="21"/>
    </row>
  </sheetData>
  <mergeCells count="255">
    <mergeCell ref="B170:M170"/>
    <mergeCell ref="B188:M188"/>
    <mergeCell ref="B171:M171"/>
    <mergeCell ref="B165:M165"/>
    <mergeCell ref="B166:M166"/>
    <mergeCell ref="B158:M158"/>
    <mergeCell ref="B153:M153"/>
    <mergeCell ref="B154:M154"/>
    <mergeCell ref="B155:M155"/>
    <mergeCell ref="B156:M156"/>
    <mergeCell ref="B227:M227"/>
    <mergeCell ref="B222:M222"/>
    <mergeCell ref="B225:M225"/>
    <mergeCell ref="B173:M173"/>
    <mergeCell ref="B174:M174"/>
    <mergeCell ref="B175:M175"/>
    <mergeCell ref="B176:M176"/>
    <mergeCell ref="B221:M221"/>
    <mergeCell ref="B220:M220"/>
    <mergeCell ref="B213:M213"/>
    <mergeCell ref="B214:M214"/>
    <mergeCell ref="B219:M219"/>
    <mergeCell ref="B203:M203"/>
    <mergeCell ref="B205:M205"/>
    <mergeCell ref="B204:M204"/>
    <mergeCell ref="B169:M169"/>
    <mergeCell ref="B198:M198"/>
    <mergeCell ref="B77:M77"/>
    <mergeCell ref="B78:M78"/>
    <mergeCell ref="B79:M79"/>
    <mergeCell ref="B149:M149"/>
    <mergeCell ref="B150:M150"/>
    <mergeCell ref="B141:M141"/>
    <mergeCell ref="B142:M142"/>
    <mergeCell ref="B143:M143"/>
    <mergeCell ref="B144:M144"/>
    <mergeCell ref="B145:M145"/>
    <mergeCell ref="B146:M146"/>
    <mergeCell ref="B84:M84"/>
    <mergeCell ref="B92:M92"/>
    <mergeCell ref="B93:M93"/>
    <mergeCell ref="B94:M94"/>
    <mergeCell ref="B88:M88"/>
    <mergeCell ref="B85:M85"/>
    <mergeCell ref="B87:M87"/>
    <mergeCell ref="B89:M89"/>
    <mergeCell ref="B96:M96"/>
    <mergeCell ref="B90:M90"/>
    <mergeCell ref="B91:M91"/>
    <mergeCell ref="B86:M86"/>
    <mergeCell ref="B95:M95"/>
    <mergeCell ref="B97:M97"/>
    <mergeCell ref="B255:M255"/>
    <mergeCell ref="B244:M244"/>
    <mergeCell ref="B253:M253"/>
    <mergeCell ref="B254:M254"/>
    <mergeCell ref="B98:M98"/>
    <mergeCell ref="B103:M103"/>
    <mergeCell ref="B116:M116"/>
    <mergeCell ref="B117:M117"/>
    <mergeCell ref="B118:M118"/>
    <mergeCell ref="B119:M119"/>
    <mergeCell ref="B115:M115"/>
    <mergeCell ref="B109:M109"/>
    <mergeCell ref="B104:M104"/>
    <mergeCell ref="B108:M108"/>
    <mergeCell ref="B114:M114"/>
    <mergeCell ref="B113:M113"/>
    <mergeCell ref="B105:M105"/>
    <mergeCell ref="B106:M106"/>
    <mergeCell ref="B107:M107"/>
    <mergeCell ref="B192:M192"/>
    <mergeCell ref="B161:M161"/>
    <mergeCell ref="B167:M167"/>
    <mergeCell ref="B162:M162"/>
    <mergeCell ref="B258:M258"/>
    <mergeCell ref="B259:M259"/>
    <mergeCell ref="B199:M199"/>
    <mergeCell ref="B177:M177"/>
    <mergeCell ref="B186:M186"/>
    <mergeCell ref="B228:M228"/>
    <mergeCell ref="B215:M215"/>
    <mergeCell ref="B189:M189"/>
    <mergeCell ref="B190:M190"/>
    <mergeCell ref="B197:M197"/>
    <mergeCell ref="B191:M191"/>
    <mergeCell ref="B187:M187"/>
    <mergeCell ref="B218:M218"/>
    <mergeCell ref="B196:M196"/>
    <mergeCell ref="B216:M216"/>
    <mergeCell ref="B217:M217"/>
    <mergeCell ref="B223:M223"/>
    <mergeCell ref="B243:M243"/>
    <mergeCell ref="B224:M224"/>
    <mergeCell ref="B226:M226"/>
    <mergeCell ref="B183:M183"/>
    <mergeCell ref="B184:M184"/>
    <mergeCell ref="B185:M185"/>
    <mergeCell ref="B206:M206"/>
    <mergeCell ref="N261:R261"/>
    <mergeCell ref="B261:M261"/>
    <mergeCell ref="B256:M256"/>
    <mergeCell ref="B257:M257"/>
    <mergeCell ref="B247:M247"/>
    <mergeCell ref="B248:M248"/>
    <mergeCell ref="B251:M251"/>
    <mergeCell ref="B252:M252"/>
    <mergeCell ref="B229:M229"/>
    <mergeCell ref="B246:M246"/>
    <mergeCell ref="B249:M249"/>
    <mergeCell ref="B250:M250"/>
    <mergeCell ref="B245:M245"/>
    <mergeCell ref="B234:M234"/>
    <mergeCell ref="B235:M235"/>
    <mergeCell ref="B236:M236"/>
    <mergeCell ref="B237:M237"/>
    <mergeCell ref="B232:M232"/>
    <mergeCell ref="B233:M233"/>
    <mergeCell ref="B238:M238"/>
    <mergeCell ref="B239:M239"/>
    <mergeCell ref="B240:M240"/>
    <mergeCell ref="B241:M241"/>
    <mergeCell ref="B242:M242"/>
    <mergeCell ref="N1:T1"/>
    <mergeCell ref="N2:T2"/>
    <mergeCell ref="N3:T3"/>
    <mergeCell ref="N4:T4"/>
    <mergeCell ref="B26:M26"/>
    <mergeCell ref="B28:M28"/>
    <mergeCell ref="B17:M17"/>
    <mergeCell ref="B19:M19"/>
    <mergeCell ref="B25:M25"/>
    <mergeCell ref="B16:M16"/>
    <mergeCell ref="B15:M15"/>
    <mergeCell ref="F6:P6"/>
    <mergeCell ref="B10:M10"/>
    <mergeCell ref="B20:M20"/>
    <mergeCell ref="B18:M18"/>
    <mergeCell ref="B11:M11"/>
    <mergeCell ref="B12:M12"/>
    <mergeCell ref="B13:M13"/>
    <mergeCell ref="B14:M14"/>
    <mergeCell ref="B21:M21"/>
    <mergeCell ref="B22:M22"/>
    <mergeCell ref="B23:M23"/>
    <mergeCell ref="B24:M24"/>
    <mergeCell ref="B29:M29"/>
    <mergeCell ref="B27:M27"/>
    <mergeCell ref="B37:M37"/>
    <mergeCell ref="B44:M44"/>
    <mergeCell ref="B45:M45"/>
    <mergeCell ref="B46:M46"/>
    <mergeCell ref="B47:M47"/>
    <mergeCell ref="B48:M48"/>
    <mergeCell ref="B35:M35"/>
    <mergeCell ref="B32:M32"/>
    <mergeCell ref="B33:M33"/>
    <mergeCell ref="B38:M38"/>
    <mergeCell ref="B39:M39"/>
    <mergeCell ref="B31:M31"/>
    <mergeCell ref="B34:M34"/>
    <mergeCell ref="B36:M36"/>
    <mergeCell ref="B73:M73"/>
    <mergeCell ref="B59:M59"/>
    <mergeCell ref="B56:M56"/>
    <mergeCell ref="B54:M54"/>
    <mergeCell ref="B43:M43"/>
    <mergeCell ref="B51:M51"/>
    <mergeCell ref="B50:M50"/>
    <mergeCell ref="B68:M68"/>
    <mergeCell ref="B64:M64"/>
    <mergeCell ref="B65:M65"/>
    <mergeCell ref="B66:M66"/>
    <mergeCell ref="B61:M61"/>
    <mergeCell ref="B62:M62"/>
    <mergeCell ref="B63:M63"/>
    <mergeCell ref="B60:M60"/>
    <mergeCell ref="B55:M55"/>
    <mergeCell ref="B67:M67"/>
    <mergeCell ref="B57:M57"/>
    <mergeCell ref="B58:M58"/>
    <mergeCell ref="B49:M49"/>
    <mergeCell ref="B120:M120"/>
    <mergeCell ref="B121:M121"/>
    <mergeCell ref="B138:M138"/>
    <mergeCell ref="B139:M139"/>
    <mergeCell ref="B126:M126"/>
    <mergeCell ref="B127:M127"/>
    <mergeCell ref="B128:M128"/>
    <mergeCell ref="B134:M134"/>
    <mergeCell ref="B133:M133"/>
    <mergeCell ref="B135:M135"/>
    <mergeCell ref="B136:M136"/>
    <mergeCell ref="B137:M137"/>
    <mergeCell ref="B129:M129"/>
    <mergeCell ref="B110:M110"/>
    <mergeCell ref="B111:M111"/>
    <mergeCell ref="B112:M112"/>
    <mergeCell ref="B102:M102"/>
    <mergeCell ref="B30:M30"/>
    <mergeCell ref="B74:M74"/>
    <mergeCell ref="B76:M76"/>
    <mergeCell ref="B80:M80"/>
    <mergeCell ref="B81:M81"/>
    <mergeCell ref="B82:M82"/>
    <mergeCell ref="B83:M83"/>
    <mergeCell ref="B100:M100"/>
    <mergeCell ref="B99:M99"/>
    <mergeCell ref="B101:M101"/>
    <mergeCell ref="B75:M75"/>
    <mergeCell ref="B69:M69"/>
    <mergeCell ref="B70:M70"/>
    <mergeCell ref="B71:M71"/>
    <mergeCell ref="B72:M72"/>
    <mergeCell ref="B40:M40"/>
    <mergeCell ref="B41:M41"/>
    <mergeCell ref="B42:M42"/>
    <mergeCell ref="B52:M52"/>
    <mergeCell ref="B53:M53"/>
    <mergeCell ref="B122:M122"/>
    <mergeCell ref="B123:M123"/>
    <mergeCell ref="B124:M124"/>
    <mergeCell ref="B125:M125"/>
    <mergeCell ref="B178:M178"/>
    <mergeCell ref="B179:M179"/>
    <mergeCell ref="B180:M180"/>
    <mergeCell ref="B181:M181"/>
    <mergeCell ref="B182:M182"/>
    <mergeCell ref="B140:M140"/>
    <mergeCell ref="B130:M130"/>
    <mergeCell ref="B131:M131"/>
    <mergeCell ref="B132:M132"/>
    <mergeCell ref="B152:M152"/>
    <mergeCell ref="B147:M147"/>
    <mergeCell ref="B148:M148"/>
    <mergeCell ref="B151:M151"/>
    <mergeCell ref="B168:M168"/>
    <mergeCell ref="B157:M157"/>
    <mergeCell ref="B160:M160"/>
    <mergeCell ref="B159:M159"/>
    <mergeCell ref="B172:M172"/>
    <mergeCell ref="B163:M163"/>
    <mergeCell ref="B164:M164"/>
    <mergeCell ref="B193:M193"/>
    <mergeCell ref="B194:M194"/>
    <mergeCell ref="B195:M195"/>
    <mergeCell ref="B210:M210"/>
    <mergeCell ref="B211:M211"/>
    <mergeCell ref="B212:M212"/>
    <mergeCell ref="B207:M207"/>
    <mergeCell ref="B208:M208"/>
    <mergeCell ref="B209:M209"/>
    <mergeCell ref="B200:M200"/>
    <mergeCell ref="B201:M201"/>
    <mergeCell ref="B202:M202"/>
  </mergeCells>
  <phoneticPr fontId="0" type="noConversion"/>
  <pageMargins left="0.19685039370078741" right="0.19685039370078741" top="0.39370078740157483" bottom="0.19685039370078741" header="0.19685039370078741" footer="0.19685039370078741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Бухгалтер</cp:lastModifiedBy>
  <cp:lastPrinted>2016-10-27T10:51:28Z</cp:lastPrinted>
  <dcterms:created xsi:type="dcterms:W3CDTF">2014-12-05T09:42:11Z</dcterms:created>
  <dcterms:modified xsi:type="dcterms:W3CDTF">2016-12-21T04:56:51Z</dcterms:modified>
</cp:coreProperties>
</file>