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1760"/>
  </bookViews>
  <sheets>
    <sheet name="СРБ на год (КВСР)_2" sheetId="2" r:id="rId1"/>
  </sheets>
  <calcPr calcId="125725" refMode="R1C1"/>
</workbook>
</file>

<file path=xl/calcChain.xml><?xml version="1.0" encoding="utf-8"?>
<calcChain xmlns="http://schemas.openxmlformats.org/spreadsheetml/2006/main">
  <c r="R183" i="2"/>
  <c r="S101"/>
  <c r="R101"/>
  <c r="R102"/>
  <c r="T120"/>
  <c r="S223"/>
  <c r="S181"/>
  <c r="S182"/>
  <c r="S122" l="1"/>
  <c r="S121" s="1"/>
  <c r="R122"/>
  <c r="R121" s="1"/>
  <c r="T124"/>
  <c r="T126"/>
  <c r="S125"/>
  <c r="R125"/>
  <c r="S123"/>
  <c r="R123"/>
  <c r="T121" l="1"/>
  <c r="T122"/>
  <c r="T123"/>
  <c r="T125"/>
  <c r="S105"/>
  <c r="R105"/>
  <c r="T106"/>
  <c r="R68"/>
  <c r="S32"/>
  <c r="R32"/>
  <c r="T203"/>
  <c r="S202"/>
  <c r="R202"/>
  <c r="R201" s="1"/>
  <c r="T186"/>
  <c r="S185"/>
  <c r="R185"/>
  <c r="R184" s="1"/>
  <c r="S174"/>
  <c r="S167"/>
  <c r="T193"/>
  <c r="S192"/>
  <c r="S191" s="1"/>
  <c r="R192"/>
  <c r="R191" s="1"/>
  <c r="T222"/>
  <c r="S221"/>
  <c r="R221"/>
  <c r="T200"/>
  <c r="S199"/>
  <c r="S198" s="1"/>
  <c r="R199"/>
  <c r="R198" s="1"/>
  <c r="T133"/>
  <c r="S132"/>
  <c r="S131" s="1"/>
  <c r="S130" s="1"/>
  <c r="R132"/>
  <c r="R131" s="1"/>
  <c r="R130" s="1"/>
  <c r="T83"/>
  <c r="S82"/>
  <c r="S81" s="1"/>
  <c r="R82"/>
  <c r="R81" s="1"/>
  <c r="R80" s="1"/>
  <c r="T76"/>
  <c r="S75"/>
  <c r="R75"/>
  <c r="S73"/>
  <c r="R73"/>
  <c r="R72" s="1"/>
  <c r="T74"/>
  <c r="S29"/>
  <c r="R29"/>
  <c r="T30"/>
  <c r="S41"/>
  <c r="S23"/>
  <c r="T18"/>
  <c r="T24"/>
  <c r="T31"/>
  <c r="T33"/>
  <c r="T35"/>
  <c r="T42"/>
  <c r="T48"/>
  <c r="T49"/>
  <c r="T55"/>
  <c r="T59"/>
  <c r="T63"/>
  <c r="T69"/>
  <c r="T71"/>
  <c r="T79"/>
  <c r="T90"/>
  <c r="T98"/>
  <c r="T104"/>
  <c r="T109"/>
  <c r="T117"/>
  <c r="T137"/>
  <c r="T144"/>
  <c r="T147"/>
  <c r="T154"/>
  <c r="T162"/>
  <c r="T168"/>
  <c r="T175"/>
  <c r="T180"/>
  <c r="T190"/>
  <c r="T196"/>
  <c r="T211"/>
  <c r="T213"/>
  <c r="T218"/>
  <c r="T220"/>
  <c r="T228"/>
  <c r="T234"/>
  <c r="T242"/>
  <c r="T250"/>
  <c r="T251"/>
  <c r="R62"/>
  <c r="R61" s="1"/>
  <c r="R60" s="1"/>
  <c r="S249"/>
  <c r="T249" s="1"/>
  <c r="R197" l="1"/>
  <c r="T198"/>
  <c r="T199"/>
  <c r="T191"/>
  <c r="T105"/>
  <c r="T221"/>
  <c r="T202"/>
  <c r="S201"/>
  <c r="T201" s="1"/>
  <c r="T185"/>
  <c r="S184"/>
  <c r="T184" s="1"/>
  <c r="T130"/>
  <c r="S72"/>
  <c r="T192"/>
  <c r="T81"/>
  <c r="T82"/>
  <c r="T75"/>
  <c r="T131"/>
  <c r="S80"/>
  <c r="T80" s="1"/>
  <c r="T132"/>
  <c r="S22"/>
  <c r="S40"/>
  <c r="S70"/>
  <c r="S197" l="1"/>
  <c r="T197"/>
  <c r="S21"/>
  <c r="S39"/>
  <c r="R247"/>
  <c r="R246" s="1"/>
  <c r="R245" s="1"/>
  <c r="R244" s="1"/>
  <c r="S248"/>
  <c r="S38" l="1"/>
  <c r="S20"/>
  <c r="S247"/>
  <c r="R248"/>
  <c r="T248" s="1"/>
  <c r="S212"/>
  <c r="S217"/>
  <c r="S210"/>
  <c r="S233"/>
  <c r="R233"/>
  <c r="R232" s="1"/>
  <c r="R231" s="1"/>
  <c r="R230" s="1"/>
  <c r="R229" s="1"/>
  <c r="S241"/>
  <c r="S219"/>
  <c r="S227"/>
  <c r="S195"/>
  <c r="S189"/>
  <c r="S166"/>
  <c r="S161"/>
  <c r="S153"/>
  <c r="S97"/>
  <c r="S103"/>
  <c r="S102" s="1"/>
  <c r="S108"/>
  <c r="S89"/>
  <c r="S78"/>
  <c r="S58"/>
  <c r="S34"/>
  <c r="S116"/>
  <c r="S118"/>
  <c r="S136"/>
  <c r="R136"/>
  <c r="S47"/>
  <c r="R47"/>
  <c r="R46" s="1"/>
  <c r="R45" s="1"/>
  <c r="R44" s="1"/>
  <c r="S62"/>
  <c r="S68"/>
  <c r="S143"/>
  <c r="S179"/>
  <c r="R179"/>
  <c r="R178" s="1"/>
  <c r="R177" s="1"/>
  <c r="R176" s="1"/>
  <c r="S146"/>
  <c r="S54"/>
  <c r="S17"/>
  <c r="R134" l="1"/>
  <c r="R129" s="1"/>
  <c r="R135"/>
  <c r="S114"/>
  <c r="S216"/>
  <c r="S36"/>
  <c r="S37"/>
  <c r="S96"/>
  <c r="T97"/>
  <c r="S226"/>
  <c r="S225" s="1"/>
  <c r="S194"/>
  <c r="S183" s="1"/>
  <c r="S246"/>
  <c r="T247"/>
  <c r="S61"/>
  <c r="T62"/>
  <c r="S173"/>
  <c r="S46"/>
  <c r="T47"/>
  <c r="S57"/>
  <c r="S107"/>
  <c r="S160"/>
  <c r="S187"/>
  <c r="S240"/>
  <c r="S232"/>
  <c r="T233"/>
  <c r="S178"/>
  <c r="T179"/>
  <c r="S165"/>
  <c r="S152"/>
  <c r="S145"/>
  <c r="S142"/>
  <c r="S135"/>
  <c r="T136"/>
  <c r="S115"/>
  <c r="S88"/>
  <c r="S77"/>
  <c r="S67"/>
  <c r="S53"/>
  <c r="S16"/>
  <c r="S28"/>
  <c r="S188"/>
  <c r="S209"/>
  <c r="R41"/>
  <c r="T41" s="1"/>
  <c r="R108"/>
  <c r="R107" s="1"/>
  <c r="R195"/>
  <c r="R194" s="1"/>
  <c r="R227"/>
  <c r="R226" s="1"/>
  <c r="R225" s="1"/>
  <c r="R224" s="1"/>
  <c r="R223" s="1"/>
  <c r="T195" l="1"/>
  <c r="T108"/>
  <c r="S159"/>
  <c r="S56"/>
  <c r="S60"/>
  <c r="T60" s="1"/>
  <c r="T61"/>
  <c r="S245"/>
  <c r="T246"/>
  <c r="T240"/>
  <c r="S239"/>
  <c r="S95"/>
  <c r="T96"/>
  <c r="S45"/>
  <c r="T46"/>
  <c r="T227"/>
  <c r="T107"/>
  <c r="S172"/>
  <c r="T226"/>
  <c r="T194"/>
  <c r="S231"/>
  <c r="T232"/>
  <c r="S215"/>
  <c r="S208"/>
  <c r="S177"/>
  <c r="T178"/>
  <c r="S164"/>
  <c r="S151"/>
  <c r="S141"/>
  <c r="S134"/>
  <c r="S129" s="1"/>
  <c r="T135"/>
  <c r="S87"/>
  <c r="S66"/>
  <c r="S65" s="1"/>
  <c r="S52"/>
  <c r="S27"/>
  <c r="S26" s="1"/>
  <c r="S15"/>
  <c r="S94" l="1"/>
  <c r="T95"/>
  <c r="S158"/>
  <c r="T239"/>
  <c r="S238"/>
  <c r="S171"/>
  <c r="S170" s="1"/>
  <c r="S44"/>
  <c r="T45"/>
  <c r="S100"/>
  <c r="T245"/>
  <c r="S244"/>
  <c r="T225"/>
  <c r="S230"/>
  <c r="T231"/>
  <c r="S214"/>
  <c r="S207"/>
  <c r="S176"/>
  <c r="T177"/>
  <c r="S163"/>
  <c r="S150"/>
  <c r="S140"/>
  <c r="T134"/>
  <c r="S113"/>
  <c r="S86"/>
  <c r="S51"/>
  <c r="S25"/>
  <c r="S14"/>
  <c r="R119"/>
  <c r="T119" s="1"/>
  <c r="S43" l="1"/>
  <c r="T43" s="1"/>
  <c r="T44"/>
  <c r="S93"/>
  <c r="T94"/>
  <c r="T244"/>
  <c r="S243"/>
  <c r="T238"/>
  <c r="S237"/>
  <c r="S169"/>
  <c r="S157"/>
  <c r="T223"/>
  <c r="T224"/>
  <c r="R118"/>
  <c r="T118" s="1"/>
  <c r="S99"/>
  <c r="S229"/>
  <c r="T229" s="1"/>
  <c r="T230"/>
  <c r="S206"/>
  <c r="T176"/>
  <c r="S149"/>
  <c r="S139"/>
  <c r="S128"/>
  <c r="S112"/>
  <c r="S85"/>
  <c r="S64"/>
  <c r="S19"/>
  <c r="S13"/>
  <c r="R78"/>
  <c r="R153"/>
  <c r="R152" l="1"/>
  <c r="T153"/>
  <c r="S92"/>
  <c r="T92" s="1"/>
  <c r="T93"/>
  <c r="S156"/>
  <c r="S155" s="1"/>
  <c r="R77"/>
  <c r="T77" s="1"/>
  <c r="T78"/>
  <c r="T237"/>
  <c r="S236"/>
  <c r="S205"/>
  <c r="S148"/>
  <c r="S138"/>
  <c r="S127"/>
  <c r="S111"/>
  <c r="S84"/>
  <c r="S50"/>
  <c r="S12"/>
  <c r="R23"/>
  <c r="R40"/>
  <c r="S11" l="1"/>
  <c r="T236"/>
  <c r="S235"/>
  <c r="T235" s="1"/>
  <c r="T129"/>
  <c r="R128"/>
  <c r="R22"/>
  <c r="T23"/>
  <c r="S91"/>
  <c r="R151"/>
  <c r="T152"/>
  <c r="R39"/>
  <c r="T40"/>
  <c r="S204"/>
  <c r="S110"/>
  <c r="R38" l="1"/>
  <c r="T39"/>
  <c r="R150"/>
  <c r="T151"/>
  <c r="T128"/>
  <c r="R127"/>
  <c r="T127" s="1"/>
  <c r="R21"/>
  <c r="T22"/>
  <c r="S252"/>
  <c r="T68"/>
  <c r="R212"/>
  <c r="T212" s="1"/>
  <c r="R219"/>
  <c r="T219" s="1"/>
  <c r="R241"/>
  <c r="T241" s="1"/>
  <c r="R161"/>
  <c r="R54"/>
  <c r="T54" s="1"/>
  <c r="R53"/>
  <c r="R116"/>
  <c r="R34"/>
  <c r="T32"/>
  <c r="T29"/>
  <c r="R17"/>
  <c r="R174"/>
  <c r="R58"/>
  <c r="R70"/>
  <c r="R217"/>
  <c r="R210"/>
  <c r="T210" s="1"/>
  <c r="R189"/>
  <c r="R182" s="1"/>
  <c r="R181" s="1"/>
  <c r="R103"/>
  <c r="R146"/>
  <c r="R143"/>
  <c r="R89"/>
  <c r="R167"/>
  <c r="T167" s="1"/>
  <c r="T116" l="1"/>
  <c r="R114"/>
  <c r="T103"/>
  <c r="T102"/>
  <c r="T34"/>
  <c r="R28"/>
  <c r="T70"/>
  <c r="R67"/>
  <c r="R66" s="1"/>
  <c r="R65" s="1"/>
  <c r="T217"/>
  <c r="R216"/>
  <c r="R142"/>
  <c r="T142" s="1"/>
  <c r="T143"/>
  <c r="R87"/>
  <c r="T89"/>
  <c r="T189"/>
  <c r="T183" s="1"/>
  <c r="R57"/>
  <c r="T58"/>
  <c r="R52"/>
  <c r="T52" s="1"/>
  <c r="T53"/>
  <c r="R37"/>
  <c r="T37" s="1"/>
  <c r="T38"/>
  <c r="R36"/>
  <c r="T36" s="1"/>
  <c r="T72"/>
  <c r="T73"/>
  <c r="R145"/>
  <c r="T145" s="1"/>
  <c r="T146"/>
  <c r="R16"/>
  <c r="T17"/>
  <c r="R160"/>
  <c r="T160" s="1"/>
  <c r="T161"/>
  <c r="R20"/>
  <c r="T20" s="1"/>
  <c r="T21"/>
  <c r="R149"/>
  <c r="T150"/>
  <c r="R173"/>
  <c r="T173" s="1"/>
  <c r="T174"/>
  <c r="R243"/>
  <c r="T243" s="1"/>
  <c r="T101"/>
  <c r="R188"/>
  <c r="T188" s="1"/>
  <c r="R187"/>
  <c r="T187" s="1"/>
  <c r="R115"/>
  <c r="T115" s="1"/>
  <c r="R159"/>
  <c r="T159" s="1"/>
  <c r="R209"/>
  <c r="R165"/>
  <c r="R172"/>
  <c r="R158"/>
  <c r="R166"/>
  <c r="T166" s="1"/>
  <c r="R88"/>
  <c r="T88" s="1"/>
  <c r="R64" l="1"/>
  <c r="T67"/>
  <c r="R171"/>
  <c r="T172"/>
  <c r="R113"/>
  <c r="T113" s="1"/>
  <c r="T114"/>
  <c r="T182"/>
  <c r="R157"/>
  <c r="T157" s="1"/>
  <c r="T158"/>
  <c r="R27"/>
  <c r="T28"/>
  <c r="R148"/>
  <c r="T148" s="1"/>
  <c r="T149"/>
  <c r="R208"/>
  <c r="T209"/>
  <c r="R56"/>
  <c r="R51" s="1"/>
  <c r="T57"/>
  <c r="R86"/>
  <c r="T87"/>
  <c r="R141"/>
  <c r="T141" s="1"/>
  <c r="R215"/>
  <c r="T216"/>
  <c r="R164"/>
  <c r="T165"/>
  <c r="R15"/>
  <c r="T16"/>
  <c r="R100"/>
  <c r="T171" l="1"/>
  <c r="R170"/>
  <c r="R140"/>
  <c r="R139"/>
  <c r="T140"/>
  <c r="R214"/>
  <c r="T214" s="1"/>
  <c r="T215"/>
  <c r="T66"/>
  <c r="R99"/>
  <c r="T100"/>
  <c r="T86"/>
  <c r="R85"/>
  <c r="R207"/>
  <c r="T208"/>
  <c r="R163"/>
  <c r="R156" s="1"/>
  <c r="T164"/>
  <c r="T181"/>
  <c r="R14"/>
  <c r="T15"/>
  <c r="R169"/>
  <c r="T169" s="1"/>
  <c r="T170"/>
  <c r="T56"/>
  <c r="T51"/>
  <c r="R26"/>
  <c r="R25" s="1"/>
  <c r="R19" s="1"/>
  <c r="T27"/>
  <c r="R112"/>
  <c r="R111" s="1"/>
  <c r="T163" l="1"/>
  <c r="T65"/>
  <c r="R138"/>
  <c r="R110" s="1"/>
  <c r="T139"/>
  <c r="T111"/>
  <c r="T112"/>
  <c r="R84"/>
  <c r="T84" s="1"/>
  <c r="T85"/>
  <c r="R206"/>
  <c r="T207"/>
  <c r="R91"/>
  <c r="T99"/>
  <c r="T26"/>
  <c r="T14"/>
  <c r="R13"/>
  <c r="T91" l="1"/>
  <c r="R205"/>
  <c r="T206"/>
  <c r="T138"/>
  <c r="T110"/>
  <c r="T25"/>
  <c r="T156"/>
  <c r="R155"/>
  <c r="T64"/>
  <c r="R50"/>
  <c r="T50" s="1"/>
  <c r="T13"/>
  <c r="R12"/>
  <c r="T155" l="1"/>
  <c r="T19"/>
  <c r="R11"/>
  <c r="N252" s="1"/>
  <c r="T205"/>
  <c r="R204"/>
  <c r="T12"/>
  <c r="T11"/>
  <c r="T252" l="1"/>
  <c r="T204"/>
</calcChain>
</file>

<file path=xl/sharedStrings.xml><?xml version="1.0" encoding="utf-8"?>
<sst xmlns="http://schemas.openxmlformats.org/spreadsheetml/2006/main" count="557" uniqueCount="216">
  <si>
    <t xml:space="preserve"> </t>
  </si>
  <si>
    <t/>
  </si>
  <si>
    <t>540</t>
  </si>
  <si>
    <t>2517080</t>
  </si>
  <si>
    <t>Иные межбюджетные трансферты</t>
  </si>
  <si>
    <t>Межбюджетные трансферты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</si>
  <si>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</si>
  <si>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</si>
  <si>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</si>
  <si>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</si>
  <si>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"Развитие массовой физической культуры и спорта"</t>
  </si>
  <si>
    <t>Физическая культура</t>
  </si>
  <si>
    <t>ФИЗИЧЕСКАЯ КУЛЬТУРА И СПОРТ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</si>
  <si>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</si>
  <si>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</si>
  <si>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</si>
  <si>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</si>
  <si>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Пенсионное обеспечение</t>
  </si>
  <si>
    <t>240</t>
  </si>
  <si>
    <t>Иные закупки товаров, работ и услуг для обеспечения государственных (муниципальных) нужд</t>
  </si>
  <si>
    <t>200</t>
  </si>
  <si>
    <t>Культура</t>
  </si>
  <si>
    <t>Благоустройство</t>
  </si>
  <si>
    <t>Жилищное хозяйство</t>
  </si>
  <si>
    <t>Услуги в области информационных технологий</t>
  </si>
  <si>
    <t>Связь и информатика</t>
  </si>
  <si>
    <t>Подпрограмма "Профилактика правонарушений"</t>
  </si>
  <si>
    <t>Органы юстиции</t>
  </si>
  <si>
    <t>120</t>
  </si>
  <si>
    <t>Расходы на выплаты персоналу государственных (муниципальных) органов</t>
  </si>
  <si>
    <t>Непрограммные расходы</t>
  </si>
  <si>
    <t>Мобилизационная и вневойсковая подготовка</t>
  </si>
  <si>
    <t>Резервные средства</t>
  </si>
  <si>
    <t>800</t>
  </si>
  <si>
    <t>Иные бюджетные ассигнования</t>
  </si>
  <si>
    <t>Другие общегосударственные вопросы</t>
  </si>
  <si>
    <t>Резервные фонды</t>
  </si>
  <si>
    <t>850</t>
  </si>
  <si>
    <t>Уплата налогов, сборов и иных платежей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</si>
  <si>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</si>
  <si>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</si>
  <si>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</si>
  <si>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ВР</t>
  </si>
  <si>
    <t>ЦСР</t>
  </si>
  <si>
    <t>ПР</t>
  </si>
  <si>
    <t>РЗ</t>
  </si>
  <si>
    <t>Наименование показателя</t>
  </si>
  <si>
    <t>тыс.руб</t>
  </si>
  <si>
    <t>к решению Совета депутатов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</si>
  <si>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</si>
  <si>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</si>
  <si>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</si>
  <si>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Глава муниципального образования</t>
  </si>
  <si>
    <t>Прочие расходы органов местного самоуправления</t>
  </si>
  <si>
    <t>Управление Резервным фондом</t>
  </si>
  <si>
    <t>Расходы на обеспечение деятельности (оказание услуг)муниципальных учреждений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</si>
  <si>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</si>
  <si>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</si>
  <si>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</si>
  <si>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10108D9300</t>
  </si>
  <si>
    <t>Основное мероприятие "Создание условий для деятельности народных дружин"</t>
  </si>
  <si>
    <t>Общеэкономические вопросы</t>
  </si>
  <si>
    <t>Подпрограмма "Содействие трудоустройству граждан"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</si>
  <si>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</si>
  <si>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</si>
  <si>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Реализация мероприятий (в случае если не предусмотрено по обособленным направлениям расходов)</t>
  </si>
  <si>
    <t>0900000000</t>
  </si>
  <si>
    <t>Подпрограмма "Содействие проведению капитального ремонта многоквартирных домов"</t>
  </si>
  <si>
    <t>0920000000</t>
  </si>
  <si>
    <t xml:space="preserve">Основное  мероприятие «Управление  и содержание общего имущества многоквартирных домов» </t>
  </si>
  <si>
    <t>0920200000</t>
  </si>
  <si>
    <t>Подпрограмма "Обеспечение реализации муниципальной программы"</t>
  </si>
  <si>
    <t>0960000000</t>
  </si>
  <si>
    <t>Основное мероприятие "Разработка, утверждение, актуализация схем систем коммунальной инфраструктуры"</t>
  </si>
  <si>
    <t>0960300000</t>
  </si>
  <si>
    <t>0960399990</t>
  </si>
  <si>
    <t>2100000000</t>
  </si>
  <si>
    <t>Подпрограмма "Создание новых и обустройство существующих хозяйственных, детских, спортивных площадок"</t>
  </si>
  <si>
    <t>2120000000</t>
  </si>
  <si>
    <t>Основное мероприятие "Приобретение детских площадок"</t>
  </si>
  <si>
    <t>2120100000</t>
  </si>
  <si>
    <t>1700000000</t>
  </si>
  <si>
    <t>Основное мероприятие "Страхование муниципального имущества от случайных и непредвиденных событий"</t>
  </si>
  <si>
    <t>1700200000</t>
  </si>
  <si>
    <t>1700299990</t>
  </si>
  <si>
    <t>1700100000</t>
  </si>
  <si>
    <t>1700199990</t>
  </si>
  <si>
    <t>Муниципальная программа "Обеспечение доступным и комфортным жильем жителей Березовского района в 2016 – 2020 годах"</t>
  </si>
  <si>
    <t>0800000000</t>
  </si>
  <si>
    <t>Подпрограмма "Содействие развитию жилищного строительства"</t>
  </si>
  <si>
    <t>0820000000</t>
  </si>
  <si>
    <t xml:space="preserve">Основное мероприятие "Ликвидация непригодного жилищного фонда" </t>
  </si>
  <si>
    <t>0820300000</t>
  </si>
  <si>
    <t>1800000000</t>
  </si>
  <si>
    <t>1810000000</t>
  </si>
  <si>
    <t>1810100000</t>
  </si>
  <si>
    <t>1810102400</t>
  </si>
  <si>
    <t>0300000000</t>
  </si>
  <si>
    <t>Подпрограмма "Повышение качества культурных услуг, предоставляемых в области библиотечного, музейного и архивного дела"</t>
  </si>
  <si>
    <t>0310000000</t>
  </si>
  <si>
    <t>Основное мероприятие "Развитие библиотечного дела"</t>
  </si>
  <si>
    <t>0310100000</t>
  </si>
  <si>
    <t>0310100590</t>
  </si>
  <si>
    <t>Подпрограмма "Укрепление единого культурного пространства"</t>
  </si>
  <si>
    <t>0340000000</t>
  </si>
  <si>
    <t>Основное мероприятие "Сохранение и развитие народного творчества и традиционной культуры"</t>
  </si>
  <si>
    <t>0340200000</t>
  </si>
  <si>
    <t>0340200590</t>
  </si>
  <si>
    <t>0400000000</t>
  </si>
  <si>
    <t>0410000000</t>
  </si>
  <si>
    <t>Основное мероприятие "Обеспечение организации и проведения физкультурных и массовых спортивных мероприятий"</t>
  </si>
  <si>
    <t>0410100000</t>
  </si>
  <si>
    <t>0410100590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</si>
  <si>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</si>
  <si>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0500000000</t>
  </si>
  <si>
    <t>0510000000</t>
  </si>
  <si>
    <t>0510100000</t>
  </si>
  <si>
    <t>0510185060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</si>
  <si>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</si>
  <si>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</si>
  <si>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</si>
  <si>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Подпрограмма "Обеспечение исполнения полномочий администрациисельского поселения  Хулимсунт и подведомственных учреждений"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</si>
  <si>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</si>
  <si>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Хулимсунт"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</si>
  <si>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2016-2020 годах"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</si>
  <si>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</si>
  <si>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</si>
  <si>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</si>
  <si>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</si>
  <si>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0920299990</t>
  </si>
  <si>
    <t>Обеспечение деятельности финансовых, налоговых и таможенных органов и органов (финансово-бюджетного) надзора</t>
  </si>
  <si>
    <t>Основное мероприятие "Обеспечение реализации части полномочий городских и сельских поселений по администрированию доходов, получаемых в виде арендной платы за земельные участки и доходов получаемых от продажи земельных участков, государственная собственность на которые не разграничена и которые расположены в границах поселений"</t>
  </si>
  <si>
    <t>1700300000</t>
  </si>
  <si>
    <t>1700389020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</si>
  <si>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</si>
  <si>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1810102040</t>
  </si>
  <si>
    <t>Другие вопросы в области национальной экономики</t>
  </si>
  <si>
    <t>Подпрограмма "Обеспечение исполнения полномочий администрации сельского посления Хулимсунт и подведомственных учреждений"</t>
  </si>
  <si>
    <t>1810189020</t>
  </si>
  <si>
    <t>1010382300</t>
  </si>
  <si>
    <t>Субсидии для создания условий для деятельности народных дружин</t>
  </si>
  <si>
    <t xml:space="preserve">Расходы местного бюджета (в т.ч. поселения) на софинансирование программ </t>
  </si>
  <si>
    <t>Субсидии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</t>
  </si>
  <si>
    <t>2120182420</t>
  </si>
  <si>
    <t>1500000000</t>
  </si>
  <si>
    <t>Дорожное хозяйство (дорожные фонды)</t>
  </si>
  <si>
    <t>Муниципальная программа «Развитие транспортной системы сельского поселения Хулимсунт на 2016-2020 годы»</t>
  </si>
  <si>
    <t>Подпрограмма "Дорожное хозяйство"</t>
  </si>
  <si>
    <t>1540000000</t>
  </si>
  <si>
    <t>1000000000</t>
  </si>
  <si>
    <t>Подпрограмма "Профилактика экстремизма"</t>
  </si>
  <si>
    <t>1030000000</t>
  </si>
  <si>
    <t>Основное мероприятие "Укрепление толерантности и профилактика экстремизма в молодежной среде"</t>
  </si>
  <si>
    <t>1030100000</t>
  </si>
  <si>
    <t>1030199990</t>
  </si>
  <si>
    <t>Муниципальная программа «Управление муниципальным имуществом в сельском поселении Хулимсунт на 2014-2018 годы»</t>
  </si>
  <si>
    <t>Основное мероприятие "Приобретение имущества в муниципальную собственность"</t>
  </si>
  <si>
    <t>1700400000</t>
  </si>
  <si>
    <t>1700499990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</si>
  <si>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</si>
  <si>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</si>
  <si>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"Защита населения и территорий от чрезвычайных ситуаций, обеспечение пожарной безопасности на территории муниципального образования сельское поселение Хулимсунт на 2014 – 2020 годы"</t>
  </si>
  <si>
    <t>1100000000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</si>
  <si>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</si>
  <si>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1110000000</t>
  </si>
  <si>
    <t>Основное мероприятие "Организация пропаганды и обучение населения в области гражданской обороны и чрезвычайных ситуаций"</t>
  </si>
  <si>
    <t>1110100000</t>
  </si>
  <si>
    <t>1110122020</t>
  </si>
  <si>
    <t>Основное мероприятие "Сохранность автомобильных дорог общего пользования местного значения"</t>
  </si>
  <si>
    <t>1540200000</t>
  </si>
  <si>
    <t>1540299990</t>
  </si>
  <si>
    <t>Коммунальное хозяйство</t>
  </si>
  <si>
    <t>Приложение 2</t>
  </si>
  <si>
    <t>Утверждено по бюджету</t>
  </si>
  <si>
    <t>Исполнено по бюджету</t>
  </si>
  <si>
    <t>Процент исполнения</t>
  </si>
  <si>
    <t>Муниципальная программа "Совершенствование муниципального управления в сельском поселении Хулимсунт на 2016-2018 годы"</t>
  </si>
  <si>
    <t>Муниципальная программа "Управление муниципальным имуществом в сельском поселении Хулимсунт на 2016-2018 годы"</t>
  </si>
  <si>
    <t>Муниципальная программа "Совершенствование муниципального управления в сельском поселении Хулимсунт на 2016-2018 годов"</t>
  </si>
  <si>
    <t>Муниципальная программа "Совершенствование муниципального управления в сельском поселении Хулимсунт на  2016-2018 годы"</t>
  </si>
  <si>
    <t>Муниципальная программа "Содействие занятости населения на территории сельского поселения Хулимсунт на 2016-2020 годы"</t>
  </si>
  <si>
    <t>Муниципальная программа «Информационное общество сельского поселения Хулимсунт на 2016-2018 годы»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</si>
  <si>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2020 годы"</t>
  </si>
  <si>
    <t>Муниципальная программа "Благоустройство территории сельского поселения Хулимсунт на 2016 год"</t>
  </si>
  <si>
    <t>Муниципальная программа "Развитие культуры и туризма в сельском поселении Хулимсунт на 2016-2018 годы"</t>
  </si>
  <si>
    <t>Муниципальная программа "Развитие физической культуры, спорта и молодежной политики в сельском поселении Хулимсунт на 2016-2018 годы"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</si>
  <si>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</si>
  <si>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</si>
  <si>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</si>
  <si>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</si>
  <si>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</si>
  <si>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КИНЕМОТОГРАФИЯ</t>
  </si>
  <si>
    <t>СОЦИАЛЬНАЯ ПОЛИТИКА</t>
  </si>
  <si>
    <t>1810200000</t>
  </si>
  <si>
    <t>Основное мероприятие " Повышение профессионального уровня муниципальных служащих"</t>
  </si>
  <si>
    <t>1810202400</t>
  </si>
  <si>
    <t>10103S2300</t>
  </si>
  <si>
    <t>Расходы местного бюджета на софинансирование субсидии для создания условий для деятельности народных дружин</t>
  </si>
  <si>
    <t>05101S5060</t>
  </si>
  <si>
    <t>1540100000</t>
  </si>
  <si>
    <t>Основное мероприятие "Строительство, реконструкция и капитальный ремонт автомобильных дорог общего пользования местного значения"</t>
  </si>
  <si>
    <t>1540189020</t>
  </si>
  <si>
    <t>0820399990</t>
  </si>
  <si>
    <t>21201S2420</t>
  </si>
  <si>
    <t>Расходы местного бюджета на софинансирование субсидии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</t>
  </si>
  <si>
    <t>5000000000</t>
  </si>
  <si>
    <t>Иные межбюджетные трансферты на софинансирование наказов избирателей депутатам Думы ХМАО-Югры</t>
  </si>
  <si>
    <t>5000185160</t>
  </si>
  <si>
    <t>2120199990</t>
  </si>
  <si>
    <t>2120182200</t>
  </si>
  <si>
    <t>Исполнение расходов по разделам, подразделам, целевым статьям (муниципальным программам сельского поселения Хулимсунт и непрграммным направлениям деятельности), группам (группам и подгруппам) видов расходов классификации расходов бюджета сельского поселения Хулимсунт за 2016 год</t>
  </si>
  <si>
    <t>Основное мероприятие "Организация трудоустройства несовепшеннолетних граждан"</t>
  </si>
  <si>
    <t>0510200000</t>
  </si>
  <si>
    <t>0510299990</t>
  </si>
  <si>
    <t>5000199990</t>
  </si>
  <si>
    <t>от 27.04.2017 № 178</t>
  </si>
</sst>
</file>

<file path=xl/styles.xml><?xml version="1.0" encoding="utf-8"?>
<styleSheet xmlns="http://schemas.openxmlformats.org/spreadsheetml/2006/main">
  <numFmts count="7">
    <numFmt numFmtId="164" formatCode="#,##0.0;[Red]\-#,##0.0;0.0"/>
    <numFmt numFmtId="165" formatCode="000;;"/>
    <numFmt numFmtId="166" formatCode="0000000"/>
    <numFmt numFmtId="167" formatCode="00;;"/>
    <numFmt numFmtId="168" formatCode="000"/>
    <numFmt numFmtId="169" formatCode="0000"/>
    <numFmt numFmtId="170" formatCode="#,##0.0_ ;[Red]\-#,##0.0\ 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1" xfId="1" applyBorder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wrapText="1"/>
      <protection hidden="1"/>
    </xf>
    <xf numFmtId="0" fontId="3" fillId="2" borderId="0" xfId="1" applyNumberFormat="1" applyFont="1" applyFill="1" applyAlignment="1" applyProtection="1">
      <protection hidden="1"/>
    </xf>
    <xf numFmtId="0" fontId="1" fillId="2" borderId="3" xfId="1" applyFill="1" applyBorder="1" applyProtection="1">
      <protection hidden="1"/>
    </xf>
    <xf numFmtId="0" fontId="3" fillId="2" borderId="3" xfId="1" applyNumberFormat="1" applyFont="1" applyFill="1" applyBorder="1" applyAlignment="1" applyProtection="1">
      <protection hidden="1"/>
    </xf>
    <xf numFmtId="49" fontId="4" fillId="0" borderId="0" xfId="1" applyNumberFormat="1" applyFont="1" applyFill="1" applyAlignment="1" applyProtection="1">
      <alignment horizontal="centerContinuous"/>
      <protection hidden="1"/>
    </xf>
    <xf numFmtId="49" fontId="1" fillId="0" borderId="0" xfId="1" applyNumberFormat="1" applyFont="1" applyFill="1" applyAlignment="1" applyProtection="1">
      <protection hidden="1"/>
    </xf>
    <xf numFmtId="49" fontId="3" fillId="2" borderId="3" xfId="1" applyNumberFormat="1" applyFont="1" applyFill="1" applyBorder="1" applyAlignment="1" applyProtection="1">
      <protection hidden="1"/>
    </xf>
    <xf numFmtId="49" fontId="1" fillId="0" borderId="0" xfId="1" applyNumberFormat="1" applyProtection="1">
      <protection hidden="1"/>
    </xf>
    <xf numFmtId="49" fontId="1" fillId="0" borderId="0" xfId="1" applyNumberFormat="1"/>
    <xf numFmtId="0" fontId="1" fillId="0" borderId="0" xfId="1" applyFont="1"/>
    <xf numFmtId="170" fontId="1" fillId="0" borderId="0" xfId="1" applyNumberFormat="1"/>
    <xf numFmtId="170" fontId="1" fillId="0" borderId="0" xfId="1" applyNumberFormat="1" applyBorder="1" applyProtection="1">
      <protection hidden="1"/>
    </xf>
    <xf numFmtId="0" fontId="1" fillId="0" borderId="0" xfId="1" applyBorder="1" applyProtection="1">
      <protection hidden="1"/>
    </xf>
    <xf numFmtId="49" fontId="1" fillId="0" borderId="0" xfId="1" applyNumberFormat="1" applyBorder="1" applyProtection="1">
      <protection hidden="1"/>
    </xf>
    <xf numFmtId="0" fontId="6" fillId="2" borderId="19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22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24" xfId="1" applyNumberFormat="1" applyFont="1" applyFill="1" applyBorder="1" applyAlignment="1" applyProtection="1">
      <alignment horizontal="center" vertical="center" wrapText="1"/>
      <protection hidden="1"/>
    </xf>
    <xf numFmtId="49" fontId="6" fillId="4" borderId="11" xfId="1" applyNumberFormat="1" applyFont="1" applyFill="1" applyBorder="1" applyAlignment="1" applyProtection="1">
      <alignment horizontal="center" vertical="center"/>
      <protection hidden="1"/>
    </xf>
    <xf numFmtId="165" fontId="6" fillId="4" borderId="12" xfId="1" applyNumberFormat="1" applyFont="1" applyFill="1" applyBorder="1" applyAlignment="1" applyProtection="1">
      <alignment horizontal="center" vertical="center"/>
      <protection hidden="1"/>
    </xf>
    <xf numFmtId="49" fontId="6" fillId="5" borderId="6" xfId="1" applyNumberFormat="1" applyFont="1" applyFill="1" applyBorder="1" applyAlignment="1" applyProtection="1">
      <alignment horizontal="center" vertical="center"/>
      <protection hidden="1"/>
    </xf>
    <xf numFmtId="165" fontId="6" fillId="5" borderId="7" xfId="1" applyNumberFormat="1" applyFont="1" applyFill="1" applyBorder="1" applyAlignment="1" applyProtection="1">
      <alignment horizontal="center" vertical="center"/>
      <protection hidden="1"/>
    </xf>
    <xf numFmtId="49" fontId="6" fillId="2" borderId="6" xfId="1" applyNumberFormat="1" applyFont="1" applyFill="1" applyBorder="1" applyAlignment="1" applyProtection="1">
      <alignment horizontal="center" vertical="center"/>
      <protection hidden="1"/>
    </xf>
    <xf numFmtId="165" fontId="6" fillId="2" borderId="7" xfId="1" applyNumberFormat="1" applyFont="1" applyFill="1" applyBorder="1" applyAlignment="1" applyProtection="1">
      <alignment horizontal="center" vertical="center"/>
      <protection hidden="1"/>
    </xf>
    <xf numFmtId="49" fontId="6" fillId="4" borderId="6" xfId="1" applyNumberFormat="1" applyFont="1" applyFill="1" applyBorder="1" applyAlignment="1" applyProtection="1">
      <alignment horizontal="center" vertical="center"/>
      <protection hidden="1"/>
    </xf>
    <xf numFmtId="165" fontId="6" fillId="4" borderId="7" xfId="1" applyNumberFormat="1" applyFont="1" applyFill="1" applyBorder="1" applyAlignment="1" applyProtection="1">
      <alignment horizontal="center" vertical="center"/>
      <protection hidden="1"/>
    </xf>
    <xf numFmtId="49" fontId="6" fillId="0" borderId="6" xfId="1" applyNumberFormat="1" applyFont="1" applyFill="1" applyBorder="1" applyAlignment="1" applyProtection="1">
      <alignment horizontal="center" vertical="center"/>
      <protection hidden="1"/>
    </xf>
    <xf numFmtId="0" fontId="6" fillId="2" borderId="4" xfId="1" applyNumberFormat="1" applyFont="1" applyFill="1" applyBorder="1" applyAlignment="1" applyProtection="1">
      <alignment horizontal="center" vertical="center"/>
      <protection hidden="1"/>
    </xf>
    <xf numFmtId="0" fontId="6" fillId="2" borderId="5" xfId="1" applyNumberFormat="1" applyFont="1" applyFill="1" applyBorder="1" applyAlignment="1" applyProtection="1">
      <alignment horizontal="center" vertical="center"/>
      <protection hidden="1"/>
    </xf>
    <xf numFmtId="49" fontId="6" fillId="2" borderId="5" xfId="1" applyNumberFormat="1" applyFont="1" applyFill="1" applyBorder="1" applyAlignment="1" applyProtection="1">
      <alignment horizontal="center" vertical="center"/>
      <protection hidden="1"/>
    </xf>
    <xf numFmtId="0" fontId="6" fillId="2" borderId="27" xfId="1" applyNumberFormat="1" applyFont="1" applyFill="1" applyBorder="1" applyAlignment="1" applyProtection="1">
      <alignment horizontal="left" vertical="center"/>
      <protection hidden="1"/>
    </xf>
    <xf numFmtId="0" fontId="6" fillId="2" borderId="0" xfId="1" applyNumberFormat="1" applyFont="1" applyFill="1" applyBorder="1" applyAlignment="1" applyProtection="1">
      <alignment horizontal="left" vertical="center"/>
      <protection hidden="1"/>
    </xf>
    <xf numFmtId="167" fontId="6" fillId="4" borderId="11" xfId="1" applyNumberFormat="1" applyFont="1" applyFill="1" applyBorder="1" applyAlignment="1" applyProtection="1">
      <alignment horizontal="center" vertical="center"/>
      <protection hidden="1"/>
    </xf>
    <xf numFmtId="164" fontId="6" fillId="4" borderId="11" xfId="1" applyNumberFormat="1" applyFont="1" applyFill="1" applyBorder="1" applyAlignment="1" applyProtection="1">
      <alignment horizontal="center" vertical="center"/>
      <protection hidden="1"/>
    </xf>
    <xf numFmtId="164" fontId="6" fillId="4" borderId="7" xfId="1" applyNumberFormat="1" applyFont="1" applyFill="1" applyBorder="1" applyAlignment="1" applyProtection="1">
      <alignment horizontal="center" vertical="center"/>
      <protection hidden="1"/>
    </xf>
    <xf numFmtId="167" fontId="6" fillId="5" borderId="6" xfId="1" applyNumberFormat="1" applyFont="1" applyFill="1" applyBorder="1" applyAlignment="1" applyProtection="1">
      <alignment horizontal="center" vertical="center"/>
      <protection hidden="1"/>
    </xf>
    <xf numFmtId="164" fontId="6" fillId="5" borderId="6" xfId="1" applyNumberFormat="1" applyFont="1" applyFill="1" applyBorder="1" applyAlignment="1" applyProtection="1">
      <alignment horizontal="center" vertical="center"/>
      <protection hidden="1"/>
    </xf>
    <xf numFmtId="164" fontId="6" fillId="5" borderId="7" xfId="1" applyNumberFormat="1" applyFont="1" applyFill="1" applyBorder="1" applyAlignment="1" applyProtection="1">
      <alignment horizontal="center" vertical="center"/>
      <protection hidden="1"/>
    </xf>
    <xf numFmtId="167" fontId="6" fillId="2" borderId="6" xfId="1" applyNumberFormat="1" applyFont="1" applyFill="1" applyBorder="1" applyAlignment="1" applyProtection="1">
      <alignment horizontal="center" vertical="center"/>
      <protection hidden="1"/>
    </xf>
    <xf numFmtId="164" fontId="6" fillId="2" borderId="6" xfId="1" applyNumberFormat="1" applyFont="1" applyFill="1" applyBorder="1" applyAlignment="1" applyProtection="1">
      <alignment horizontal="center" vertical="center"/>
      <protection hidden="1"/>
    </xf>
    <xf numFmtId="164" fontId="6" fillId="2" borderId="7" xfId="1" applyNumberFormat="1" applyFont="1" applyFill="1" applyBorder="1" applyAlignment="1" applyProtection="1">
      <alignment horizontal="center" vertical="center"/>
      <protection hidden="1"/>
    </xf>
    <xf numFmtId="164" fontId="6" fillId="0" borderId="6" xfId="1" applyNumberFormat="1" applyFont="1" applyFill="1" applyBorder="1" applyAlignment="1" applyProtection="1">
      <alignment horizontal="center" vertical="center"/>
      <protection hidden="1"/>
    </xf>
    <xf numFmtId="164" fontId="6" fillId="0" borderId="7" xfId="1" applyNumberFormat="1" applyFont="1" applyFill="1" applyBorder="1" applyAlignment="1" applyProtection="1">
      <alignment horizontal="center" vertical="center"/>
      <protection hidden="1"/>
    </xf>
    <xf numFmtId="167" fontId="6" fillId="4" borderId="6" xfId="1" applyNumberFormat="1" applyFont="1" applyFill="1" applyBorder="1" applyAlignment="1" applyProtection="1">
      <alignment horizontal="center" vertical="center"/>
      <protection hidden="1"/>
    </xf>
    <xf numFmtId="164" fontId="6" fillId="4" borderId="6" xfId="1" applyNumberFormat="1" applyFont="1" applyFill="1" applyBorder="1" applyAlignment="1" applyProtection="1">
      <alignment horizontal="center" vertical="center"/>
      <protection hidden="1"/>
    </xf>
    <xf numFmtId="0" fontId="6" fillId="2" borderId="0" xfId="1" applyNumberFormat="1" applyFont="1" applyFill="1" applyBorder="1" applyAlignment="1" applyProtection="1">
      <alignment horizontal="center" vertical="center"/>
      <protection hidden="1"/>
    </xf>
    <xf numFmtId="49" fontId="6" fillId="2" borderId="0" xfId="1" applyNumberFormat="1" applyFont="1" applyFill="1" applyBorder="1" applyAlignment="1" applyProtection="1">
      <alignment horizontal="center" vertical="center"/>
      <protection hidden="1"/>
    </xf>
    <xf numFmtId="164" fontId="6" fillId="2" borderId="10" xfId="1" applyNumberFormat="1" applyFont="1" applyFill="1" applyBorder="1" applyAlignment="1" applyProtection="1">
      <alignment horizontal="center" vertical="center"/>
      <protection hidden="1"/>
    </xf>
    <xf numFmtId="164" fontId="6" fillId="2" borderId="25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Border="1" applyAlignment="1" applyProtection="1">
      <protection hidden="1"/>
    </xf>
    <xf numFmtId="170" fontId="5" fillId="2" borderId="26" xfId="1" applyNumberFormat="1" applyFont="1" applyFill="1" applyBorder="1" applyAlignment="1" applyProtection="1">
      <alignment horizontal="center" vertical="center"/>
      <protection hidden="1"/>
    </xf>
    <xf numFmtId="164" fontId="5" fillId="2" borderId="23" xfId="1" applyNumberFormat="1" applyFont="1" applyFill="1" applyBorder="1" applyAlignment="1" applyProtection="1">
      <alignment horizontal="center" vertical="center"/>
      <protection hidden="1"/>
    </xf>
    <xf numFmtId="167" fontId="5" fillId="2" borderId="6" xfId="1" applyNumberFormat="1" applyFont="1" applyFill="1" applyBorder="1" applyAlignment="1" applyProtection="1">
      <alignment horizontal="center" vertical="center"/>
      <protection hidden="1"/>
    </xf>
    <xf numFmtId="49" fontId="5" fillId="2" borderId="6" xfId="1" applyNumberFormat="1" applyFont="1" applyFill="1" applyBorder="1" applyAlignment="1" applyProtection="1">
      <alignment horizontal="center" vertical="center"/>
      <protection hidden="1"/>
    </xf>
    <xf numFmtId="165" fontId="5" fillId="2" borderId="7" xfId="1" applyNumberFormat="1" applyFont="1" applyFill="1" applyBorder="1" applyAlignment="1" applyProtection="1">
      <alignment horizontal="center" vertical="center"/>
      <protection hidden="1"/>
    </xf>
    <xf numFmtId="164" fontId="5" fillId="2" borderId="6" xfId="1" applyNumberFormat="1" applyFont="1" applyFill="1" applyBorder="1" applyAlignment="1" applyProtection="1">
      <alignment horizontal="center" vertical="center"/>
      <protection hidden="1"/>
    </xf>
    <xf numFmtId="164" fontId="5" fillId="2" borderId="7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/>
    <xf numFmtId="167" fontId="5" fillId="2" borderId="13" xfId="1" applyNumberFormat="1" applyFont="1" applyFill="1" applyBorder="1" applyAlignment="1" applyProtection="1">
      <alignment horizontal="center" vertical="center"/>
      <protection hidden="1"/>
    </xf>
    <xf numFmtId="167" fontId="6" fillId="3" borderId="6" xfId="1" applyNumberFormat="1" applyFont="1" applyFill="1" applyBorder="1" applyAlignment="1" applyProtection="1">
      <alignment horizontal="center" vertical="center"/>
      <protection hidden="1"/>
    </xf>
    <xf numFmtId="49" fontId="6" fillId="3" borderId="6" xfId="1" applyNumberFormat="1" applyFont="1" applyFill="1" applyBorder="1" applyAlignment="1" applyProtection="1">
      <alignment horizontal="center" vertical="center"/>
      <protection hidden="1"/>
    </xf>
    <xf numFmtId="165" fontId="6" fillId="3" borderId="7" xfId="1" applyNumberFormat="1" applyFont="1" applyFill="1" applyBorder="1" applyAlignment="1" applyProtection="1">
      <alignment horizontal="center" vertical="center"/>
      <protection hidden="1"/>
    </xf>
    <xf numFmtId="164" fontId="6" fillId="3" borderId="6" xfId="1" applyNumberFormat="1" applyFont="1" applyFill="1" applyBorder="1" applyAlignment="1" applyProtection="1">
      <alignment horizontal="center" vertical="center"/>
      <protection hidden="1"/>
    </xf>
    <xf numFmtId="164" fontId="6" fillId="3" borderId="7" xfId="1" applyNumberFormat="1" applyFont="1" applyFill="1" applyBorder="1" applyAlignment="1" applyProtection="1">
      <alignment horizontal="center" vertical="center"/>
      <protection hidden="1"/>
    </xf>
    <xf numFmtId="49" fontId="5" fillId="0" borderId="6" xfId="1" applyNumberFormat="1" applyFont="1" applyFill="1" applyBorder="1" applyAlignment="1" applyProtection="1">
      <alignment horizontal="center" vertical="center"/>
      <protection hidden="1"/>
    </xf>
    <xf numFmtId="170" fontId="5" fillId="2" borderId="6" xfId="1" applyNumberFormat="1" applyFont="1" applyFill="1" applyBorder="1" applyAlignment="1" applyProtection="1">
      <alignment horizontal="center" vertical="center"/>
      <protection hidden="1"/>
    </xf>
    <xf numFmtId="170" fontId="6" fillId="2" borderId="7" xfId="1" applyNumberFormat="1" applyFont="1" applyFill="1" applyBorder="1" applyAlignment="1" applyProtection="1">
      <alignment horizontal="center" vertical="center"/>
      <protection hidden="1"/>
    </xf>
    <xf numFmtId="170" fontId="1" fillId="0" borderId="0" xfId="1" applyNumberFormat="1" applyProtection="1">
      <protection hidden="1"/>
    </xf>
    <xf numFmtId="164" fontId="1" fillId="0" borderId="0" xfId="1" applyNumberFormat="1"/>
    <xf numFmtId="170" fontId="5" fillId="2" borderId="7" xfId="1" applyNumberFormat="1" applyFont="1" applyFill="1" applyBorder="1" applyAlignment="1" applyProtection="1">
      <alignment horizontal="center" vertical="center"/>
      <protection hidden="1"/>
    </xf>
    <xf numFmtId="168" fontId="6" fillId="2" borderId="14" xfId="1" applyNumberFormat="1" applyFont="1" applyFill="1" applyBorder="1" applyAlignment="1" applyProtection="1">
      <alignment horizontal="left" vertical="center" wrapText="1"/>
      <protection hidden="1"/>
    </xf>
    <xf numFmtId="168" fontId="6" fillId="2" borderId="13" xfId="1" applyNumberFormat="1" applyFont="1" applyFill="1" applyBorder="1" applyAlignment="1" applyProtection="1">
      <alignment horizontal="left" vertical="center" wrapText="1"/>
      <protection hidden="1"/>
    </xf>
    <xf numFmtId="168" fontId="6" fillId="2" borderId="15" xfId="1" applyNumberFormat="1" applyFont="1" applyFill="1" applyBorder="1" applyAlignment="1" applyProtection="1">
      <alignment horizontal="left" vertical="center" wrapText="1"/>
      <protection hidden="1"/>
    </xf>
    <xf numFmtId="168" fontId="6" fillId="3" borderId="14" xfId="1" applyNumberFormat="1" applyFont="1" applyFill="1" applyBorder="1" applyAlignment="1" applyProtection="1">
      <alignment horizontal="left" vertical="center" wrapText="1"/>
      <protection hidden="1"/>
    </xf>
    <xf numFmtId="168" fontId="6" fillId="3" borderId="13" xfId="1" applyNumberFormat="1" applyFont="1" applyFill="1" applyBorder="1" applyAlignment="1" applyProtection="1">
      <alignment horizontal="left" vertical="center" wrapText="1"/>
      <protection hidden="1"/>
    </xf>
    <xf numFmtId="168" fontId="6" fillId="3" borderId="15" xfId="1" applyNumberFormat="1" applyFont="1" applyFill="1" applyBorder="1" applyAlignment="1" applyProtection="1">
      <alignment horizontal="left" vertical="center" wrapText="1"/>
      <protection hidden="1"/>
    </xf>
    <xf numFmtId="168" fontId="6" fillId="5" borderId="14" xfId="1" applyNumberFormat="1" applyFont="1" applyFill="1" applyBorder="1" applyAlignment="1" applyProtection="1">
      <alignment horizontal="left" vertical="center" wrapText="1"/>
      <protection hidden="1"/>
    </xf>
    <xf numFmtId="168" fontId="6" fillId="5" borderId="13" xfId="1" applyNumberFormat="1" applyFont="1" applyFill="1" applyBorder="1" applyAlignment="1" applyProtection="1">
      <alignment horizontal="left" vertical="center" wrapText="1"/>
      <protection hidden="1"/>
    </xf>
    <xf numFmtId="168" fontId="6" fillId="5" borderId="15" xfId="1" applyNumberFormat="1" applyFont="1" applyFill="1" applyBorder="1" applyAlignment="1" applyProtection="1">
      <alignment horizontal="left" vertical="center" wrapText="1"/>
      <protection hidden="1"/>
    </xf>
    <xf numFmtId="169" fontId="6" fillId="5" borderId="14" xfId="1" applyNumberFormat="1" applyFont="1" applyFill="1" applyBorder="1" applyAlignment="1" applyProtection="1">
      <alignment horizontal="left" vertical="center" wrapText="1"/>
      <protection hidden="1"/>
    </xf>
    <xf numFmtId="169" fontId="6" fillId="5" borderId="13" xfId="1" applyNumberFormat="1" applyFont="1" applyFill="1" applyBorder="1" applyAlignment="1" applyProtection="1">
      <alignment horizontal="left" vertical="center" wrapText="1"/>
      <protection hidden="1"/>
    </xf>
    <xf numFmtId="169" fontId="6" fillId="5" borderId="15" xfId="1" applyNumberFormat="1" applyFont="1" applyFill="1" applyBorder="1" applyAlignment="1" applyProtection="1">
      <alignment horizontal="left" vertical="center" wrapText="1"/>
      <protection hidden="1"/>
    </xf>
    <xf numFmtId="166" fontId="5" fillId="3" borderId="14" xfId="1" applyNumberFormat="1" applyFont="1" applyFill="1" applyBorder="1" applyAlignment="1" applyProtection="1">
      <alignment horizontal="left" vertical="center" wrapText="1"/>
      <protection hidden="1"/>
    </xf>
    <xf numFmtId="166" fontId="5" fillId="3" borderId="13" xfId="1" applyNumberFormat="1" applyFont="1" applyFill="1" applyBorder="1" applyAlignment="1" applyProtection="1">
      <alignment horizontal="left" vertical="center" wrapText="1"/>
      <protection hidden="1"/>
    </xf>
    <xf numFmtId="166" fontId="5" fillId="3" borderId="15" xfId="1" applyNumberFormat="1" applyFont="1" applyFill="1" applyBorder="1" applyAlignment="1" applyProtection="1">
      <alignment horizontal="left" vertical="center" wrapText="1"/>
      <protection hidden="1"/>
    </xf>
    <xf numFmtId="166" fontId="6" fillId="2" borderId="14" xfId="1" applyNumberFormat="1" applyFont="1" applyFill="1" applyBorder="1" applyAlignment="1" applyProtection="1">
      <alignment horizontal="left" vertical="center" wrapText="1"/>
      <protection hidden="1"/>
    </xf>
    <xf numFmtId="166" fontId="6" fillId="2" borderId="13" xfId="1" applyNumberFormat="1" applyFont="1" applyFill="1" applyBorder="1" applyAlignment="1" applyProtection="1">
      <alignment horizontal="left" vertical="center" wrapText="1"/>
      <protection hidden="1"/>
    </xf>
    <xf numFmtId="166" fontId="6" fillId="2" borderId="15" xfId="1" applyNumberFormat="1" applyFont="1" applyFill="1" applyBorder="1" applyAlignment="1" applyProtection="1">
      <alignment horizontal="left" vertical="center" wrapText="1"/>
      <protection hidden="1"/>
    </xf>
    <xf numFmtId="169" fontId="5" fillId="4" borderId="14" xfId="1" applyNumberFormat="1" applyFont="1" applyFill="1" applyBorder="1" applyAlignment="1" applyProtection="1">
      <alignment horizontal="left" vertical="center" wrapText="1"/>
      <protection hidden="1"/>
    </xf>
    <xf numFmtId="169" fontId="5" fillId="4" borderId="13" xfId="1" applyNumberFormat="1" applyFont="1" applyFill="1" applyBorder="1" applyAlignment="1" applyProtection="1">
      <alignment horizontal="left" vertical="center" wrapText="1"/>
      <protection hidden="1"/>
    </xf>
    <xf numFmtId="169" fontId="5" fillId="4" borderId="15" xfId="1" applyNumberFormat="1" applyFont="1" applyFill="1" applyBorder="1" applyAlignment="1" applyProtection="1">
      <alignment horizontal="left" vertical="center" wrapText="1"/>
      <protection hidden="1"/>
    </xf>
    <xf numFmtId="168" fontId="5" fillId="2" borderId="14" xfId="1" applyNumberFormat="1" applyFont="1" applyFill="1" applyBorder="1" applyAlignment="1" applyProtection="1">
      <alignment horizontal="left" vertical="center" wrapText="1"/>
      <protection hidden="1"/>
    </xf>
    <xf numFmtId="168" fontId="5" fillId="2" borderId="13" xfId="1" applyNumberFormat="1" applyFont="1" applyFill="1" applyBorder="1" applyAlignment="1" applyProtection="1">
      <alignment horizontal="left" vertical="center" wrapText="1"/>
      <protection hidden="1"/>
    </xf>
    <xf numFmtId="168" fontId="5" fillId="2" borderId="15" xfId="1" applyNumberFormat="1" applyFont="1" applyFill="1" applyBorder="1" applyAlignment="1" applyProtection="1">
      <alignment horizontal="left" vertical="center" wrapText="1"/>
      <protection hidden="1"/>
    </xf>
    <xf numFmtId="169" fontId="6" fillId="2" borderId="14" xfId="1" applyNumberFormat="1" applyFont="1" applyFill="1" applyBorder="1" applyAlignment="1" applyProtection="1">
      <alignment horizontal="left" vertical="center" wrapText="1"/>
      <protection hidden="1"/>
    </xf>
    <xf numFmtId="169" fontId="6" fillId="2" borderId="13" xfId="1" applyNumberFormat="1" applyFont="1" applyFill="1" applyBorder="1" applyAlignment="1" applyProtection="1">
      <alignment horizontal="left" vertical="center" wrapText="1"/>
      <protection hidden="1"/>
    </xf>
    <xf numFmtId="169" fontId="6" fillId="2" borderId="15" xfId="1" applyNumberFormat="1" applyFont="1" applyFill="1" applyBorder="1" applyAlignment="1" applyProtection="1">
      <alignment horizontal="left" vertical="center" wrapText="1"/>
      <protection hidden="1"/>
    </xf>
    <xf numFmtId="169" fontId="6" fillId="3" borderId="14" xfId="1" applyNumberFormat="1" applyFont="1" applyFill="1" applyBorder="1" applyAlignment="1" applyProtection="1">
      <alignment horizontal="left" vertical="center" wrapText="1"/>
      <protection hidden="1"/>
    </xf>
    <xf numFmtId="169" fontId="6" fillId="3" borderId="13" xfId="1" applyNumberFormat="1" applyFont="1" applyFill="1" applyBorder="1" applyAlignment="1" applyProtection="1">
      <alignment horizontal="left" vertical="center" wrapText="1"/>
      <protection hidden="1"/>
    </xf>
    <xf numFmtId="169" fontId="6" fillId="3" borderId="15" xfId="1" applyNumberFormat="1" applyFont="1" applyFill="1" applyBorder="1" applyAlignment="1" applyProtection="1">
      <alignment horizontal="left" vertical="center" wrapText="1"/>
      <protection hidden="1"/>
    </xf>
    <xf numFmtId="169" fontId="5" fillId="3" borderId="14" xfId="1" applyNumberFormat="1" applyFont="1" applyFill="1" applyBorder="1" applyAlignment="1" applyProtection="1">
      <alignment horizontal="left" vertical="center" wrapText="1"/>
      <protection hidden="1"/>
    </xf>
    <xf numFmtId="169" fontId="5" fillId="3" borderId="13" xfId="1" applyNumberFormat="1" applyFont="1" applyFill="1" applyBorder="1" applyAlignment="1" applyProtection="1">
      <alignment horizontal="left" vertical="center" wrapText="1"/>
      <protection hidden="1"/>
    </xf>
    <xf numFmtId="169" fontId="5" fillId="3" borderId="15" xfId="1" applyNumberFormat="1" applyFont="1" applyFill="1" applyBorder="1" applyAlignment="1" applyProtection="1">
      <alignment horizontal="left" vertical="center" wrapText="1"/>
      <protection hidden="1"/>
    </xf>
    <xf numFmtId="166" fontId="6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6" fillId="0" borderId="13" xfId="1" applyNumberFormat="1" applyFont="1" applyFill="1" applyBorder="1" applyAlignment="1" applyProtection="1">
      <alignment horizontal="left" vertical="center" wrapText="1"/>
      <protection hidden="1"/>
    </xf>
    <xf numFmtId="166" fontId="6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14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13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15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Font="1" applyAlignment="1">
      <alignment horizontal="right"/>
    </xf>
    <xf numFmtId="0" fontId="1" fillId="0" borderId="0" xfId="1" applyAlignment="1">
      <alignment horizontal="right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5" fillId="2" borderId="19" xfId="1" applyNumberFormat="1" applyFont="1" applyFill="1" applyBorder="1" applyAlignment="1" applyProtection="1">
      <alignment horizontal="left" vertical="center"/>
      <protection hidden="1"/>
    </xf>
    <xf numFmtId="0" fontId="5" fillId="2" borderId="20" xfId="1" applyNumberFormat="1" applyFont="1" applyFill="1" applyBorder="1" applyAlignment="1" applyProtection="1">
      <alignment horizontal="left" vertical="center"/>
      <protection hidden="1"/>
    </xf>
    <xf numFmtId="0" fontId="5" fillId="2" borderId="4" xfId="1" applyNumberFormat="1" applyFont="1" applyFill="1" applyBorder="1" applyAlignment="1" applyProtection="1">
      <alignment horizontal="left" vertical="center"/>
      <protection hidden="1"/>
    </xf>
    <xf numFmtId="169" fontId="5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5" fillId="0" borderId="13" xfId="1" applyNumberFormat="1" applyFont="1" applyFill="1" applyBorder="1" applyAlignment="1" applyProtection="1">
      <alignment horizontal="left" vertical="center" wrapText="1"/>
      <protection hidden="1"/>
    </xf>
    <xf numFmtId="169" fontId="5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5" fillId="4" borderId="16" xfId="1" applyNumberFormat="1" applyFont="1" applyFill="1" applyBorder="1" applyAlignment="1" applyProtection="1">
      <alignment horizontal="left" vertical="center" wrapText="1"/>
      <protection hidden="1"/>
    </xf>
    <xf numFmtId="169" fontId="5" fillId="4" borderId="17" xfId="1" applyNumberFormat="1" applyFont="1" applyFill="1" applyBorder="1" applyAlignment="1" applyProtection="1">
      <alignment horizontal="left" vertical="center" wrapText="1"/>
      <protection hidden="1"/>
    </xf>
    <xf numFmtId="169" fontId="5" fillId="4" borderId="18" xfId="1" applyNumberFormat="1" applyFont="1" applyFill="1" applyBorder="1" applyAlignment="1" applyProtection="1">
      <alignment horizontal="left" vertical="center" wrapText="1"/>
      <protection hidden="1"/>
    </xf>
    <xf numFmtId="170" fontId="5" fillId="2" borderId="19" xfId="1" applyNumberFormat="1" applyFont="1" applyFill="1" applyBorder="1" applyAlignment="1" applyProtection="1">
      <alignment horizontal="right" vertical="center"/>
      <protection hidden="1"/>
    </xf>
    <xf numFmtId="170" fontId="5" fillId="2" borderId="20" xfId="1" applyNumberFormat="1" applyFont="1" applyFill="1" applyBorder="1" applyAlignment="1" applyProtection="1">
      <alignment horizontal="right" vertical="center"/>
      <protection hidden="1"/>
    </xf>
    <xf numFmtId="170" fontId="5" fillId="2" borderId="28" xfId="1" applyNumberFormat="1" applyFont="1" applyFill="1" applyBorder="1" applyAlignment="1" applyProtection="1">
      <alignment horizontal="right" vertical="center"/>
      <protection hidden="1"/>
    </xf>
    <xf numFmtId="168" fontId="6" fillId="5" borderId="6" xfId="1" applyNumberFormat="1" applyFont="1" applyFill="1" applyBorder="1" applyAlignment="1" applyProtection="1">
      <alignment horizontal="left" vertical="center" wrapText="1"/>
      <protection hidden="1"/>
    </xf>
    <xf numFmtId="0" fontId="6" fillId="2" borderId="14" xfId="1" applyFont="1" applyFill="1" applyBorder="1" applyAlignment="1">
      <alignment horizontal="left" vertical="center"/>
    </xf>
    <xf numFmtId="0" fontId="6" fillId="2" borderId="13" xfId="1" applyFont="1" applyFill="1" applyBorder="1" applyAlignment="1">
      <alignment horizontal="left" vertical="center"/>
    </xf>
    <xf numFmtId="0" fontId="6" fillId="2" borderId="15" xfId="1" applyFont="1" applyFill="1" applyBorder="1" applyAlignment="1">
      <alignment horizontal="left" vertical="center"/>
    </xf>
    <xf numFmtId="168" fontId="5" fillId="3" borderId="8" xfId="1" applyNumberFormat="1" applyFont="1" applyFill="1" applyBorder="1" applyAlignment="1" applyProtection="1">
      <alignment horizontal="left" vertical="center" wrapText="1"/>
      <protection hidden="1"/>
    </xf>
    <xf numFmtId="168" fontId="5" fillId="3" borderId="9" xfId="1" applyNumberFormat="1" applyFont="1" applyFill="1" applyBorder="1" applyAlignment="1" applyProtection="1">
      <alignment horizontal="left" vertical="center" wrapText="1"/>
      <protection hidden="1"/>
    </xf>
    <xf numFmtId="168" fontId="5" fillId="3" borderId="21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5" xfId="1" applyNumberFormat="1" applyFont="1" applyFill="1" applyBorder="1" applyAlignment="1" applyProtection="1">
      <alignment horizontal="left" vertical="center" wrapText="1"/>
      <protection hidden="1"/>
    </xf>
    <xf numFmtId="168" fontId="6" fillId="3" borderId="14" xfId="1" applyNumberFormat="1" applyFont="1" applyFill="1" applyBorder="1" applyAlignment="1" applyProtection="1">
      <alignment wrapText="1"/>
      <protection hidden="1"/>
    </xf>
    <xf numFmtId="168" fontId="6" fillId="3" borderId="13" xfId="1" applyNumberFormat="1" applyFont="1" applyFill="1" applyBorder="1" applyAlignment="1" applyProtection="1">
      <alignment wrapText="1"/>
      <protection hidden="1"/>
    </xf>
    <xf numFmtId="168" fontId="6" fillId="3" borderId="15" xfId="1" applyNumberFormat="1" applyFont="1" applyFill="1" applyBorder="1" applyAlignment="1" applyProtection="1">
      <alignment wrapText="1"/>
      <protection hidden="1"/>
    </xf>
    <xf numFmtId="168" fontId="6" fillId="2" borderId="14" xfId="1" applyNumberFormat="1" applyFont="1" applyFill="1" applyBorder="1" applyAlignment="1" applyProtection="1">
      <alignment vertical="center" wrapText="1"/>
      <protection hidden="1"/>
    </xf>
    <xf numFmtId="168" fontId="6" fillId="2" borderId="13" xfId="1" applyNumberFormat="1" applyFont="1" applyFill="1" applyBorder="1" applyAlignment="1" applyProtection="1">
      <alignment vertical="center" wrapText="1"/>
      <protection hidden="1"/>
    </xf>
    <xf numFmtId="168" fontId="6" fillId="2" borderId="15" xfId="1" applyNumberFormat="1" applyFont="1" applyFill="1" applyBorder="1" applyAlignment="1" applyProtection="1">
      <alignment vertical="center" wrapText="1"/>
      <protection hidden="1"/>
    </xf>
    <xf numFmtId="166" fontId="5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3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5" xfId="1" applyNumberFormat="1" applyFont="1" applyFill="1" applyBorder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0"/>
  <sheetViews>
    <sheetView showGridLines="0" tabSelected="1" workbookViewId="0">
      <selection activeCell="P12" sqref="P12"/>
    </sheetView>
  </sheetViews>
  <sheetFormatPr defaultRowHeight="12.75"/>
  <cols>
    <col min="1" max="1" width="9.28515625" style="1" customWidth="1"/>
    <col min="2" max="2" width="14" style="1" customWidth="1"/>
    <col min="3" max="3" width="6.85546875" style="1" customWidth="1"/>
    <col min="4" max="4" width="6.5703125" style="1" customWidth="1"/>
    <col min="5" max="5" width="5.85546875" style="1" customWidth="1"/>
    <col min="6" max="6" width="6.28515625" style="1" customWidth="1"/>
    <col min="7" max="7" width="6" style="1" customWidth="1"/>
    <col min="8" max="8" width="6.5703125" style="1" customWidth="1"/>
    <col min="9" max="9" width="5.140625" style="1" customWidth="1"/>
    <col min="10" max="10" width="3.140625" style="1" customWidth="1"/>
    <col min="11" max="11" width="3.85546875" style="1" customWidth="1"/>
    <col min="12" max="12" width="5.28515625" style="1" customWidth="1"/>
    <col min="13" max="13" width="29" style="1" customWidth="1"/>
    <col min="14" max="15" width="3.5703125" style="1" customWidth="1"/>
    <col min="16" max="16" width="11.140625" style="19" customWidth="1"/>
    <col min="17" max="17" width="4.85546875" style="1" customWidth="1"/>
    <col min="18" max="18" width="8.7109375" style="1" customWidth="1"/>
    <col min="19" max="19" width="10.42578125" style="1" customWidth="1"/>
    <col min="20" max="20" width="9.7109375" style="1" customWidth="1"/>
    <col min="21" max="16384" width="9.140625" style="1"/>
  </cols>
  <sheetData>
    <row r="1" spans="1:20">
      <c r="N1" s="119" t="s">
        <v>172</v>
      </c>
      <c r="O1" s="119"/>
      <c r="P1" s="119"/>
      <c r="Q1" s="119"/>
      <c r="R1" s="119"/>
      <c r="S1" s="119"/>
      <c r="T1" s="119"/>
    </row>
    <row r="2" spans="1:20">
      <c r="N2" s="120" t="s">
        <v>48</v>
      </c>
      <c r="O2" s="120"/>
      <c r="P2" s="120"/>
      <c r="Q2" s="120"/>
      <c r="R2" s="120"/>
      <c r="S2" s="120"/>
      <c r="T2" s="120"/>
    </row>
    <row r="3" spans="1:20">
      <c r="N3" s="120" t="s">
        <v>49</v>
      </c>
      <c r="O3" s="120"/>
      <c r="P3" s="120"/>
      <c r="Q3" s="120"/>
      <c r="R3" s="120"/>
      <c r="S3" s="120"/>
      <c r="T3" s="120"/>
    </row>
    <row r="4" spans="1:20">
      <c r="N4" s="120" t="s">
        <v>215</v>
      </c>
      <c r="O4" s="120"/>
      <c r="P4" s="120"/>
      <c r="Q4" s="120"/>
      <c r="R4" s="120"/>
      <c r="S4" s="120"/>
      <c r="T4" s="120"/>
    </row>
    <row r="6" spans="1:20" ht="58.5" customHeight="1">
      <c r="B6" s="11"/>
      <c r="C6" s="11"/>
      <c r="D6" s="11"/>
      <c r="E6" s="11"/>
      <c r="F6" s="121" t="s">
        <v>210</v>
      </c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1"/>
      <c r="R6" s="11"/>
      <c r="S6" s="11"/>
      <c r="T6" s="11"/>
    </row>
    <row r="7" spans="1:20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5"/>
      <c r="Q7" s="10"/>
      <c r="R7" s="10"/>
      <c r="S7" s="10"/>
      <c r="T7" s="10"/>
    </row>
    <row r="8" spans="1:20" ht="12.75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6"/>
      <c r="Q8" s="3"/>
      <c r="R8" s="9"/>
      <c r="S8" s="9"/>
      <c r="T8" s="9"/>
    </row>
    <row r="9" spans="1:20" ht="11.25" customHeight="1" thickBot="1">
      <c r="A9" s="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4"/>
      <c r="P9" s="17"/>
      <c r="Q9" s="14"/>
      <c r="S9" s="12"/>
      <c r="T9" s="12" t="s">
        <v>47</v>
      </c>
    </row>
    <row r="10" spans="1:20" ht="39" customHeight="1" thickBot="1">
      <c r="A10" s="8"/>
      <c r="B10" s="122" t="s">
        <v>46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4"/>
      <c r="N10" s="37" t="s">
        <v>45</v>
      </c>
      <c r="O10" s="38" t="s">
        <v>44</v>
      </c>
      <c r="P10" s="39" t="s">
        <v>43</v>
      </c>
      <c r="Q10" s="38" t="s">
        <v>42</v>
      </c>
      <c r="R10" s="25" t="s">
        <v>173</v>
      </c>
      <c r="S10" s="26" t="s">
        <v>174</v>
      </c>
      <c r="T10" s="27" t="s">
        <v>175</v>
      </c>
    </row>
    <row r="11" spans="1:20" ht="12.75" customHeight="1">
      <c r="A11" s="7"/>
      <c r="B11" s="128" t="s">
        <v>186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30"/>
      <c r="N11" s="42">
        <v>1</v>
      </c>
      <c r="O11" s="42">
        <v>0</v>
      </c>
      <c r="P11" s="28" t="s">
        <v>1</v>
      </c>
      <c r="Q11" s="29" t="s">
        <v>1</v>
      </c>
      <c r="R11" s="43">
        <f>R12+R19+R43+R50+R36</f>
        <v>32508.799999999996</v>
      </c>
      <c r="S11" s="43">
        <f>S12+S19+S43+S50+S36</f>
        <v>23691.1</v>
      </c>
      <c r="T11" s="44">
        <f>S11/R11*100</f>
        <v>72.875959740131918</v>
      </c>
    </row>
    <row r="12" spans="1:20" ht="21.75" customHeight="1">
      <c r="A12" s="7"/>
      <c r="B12" s="89" t="s">
        <v>41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1"/>
      <c r="N12" s="45">
        <v>1</v>
      </c>
      <c r="O12" s="45">
        <v>2</v>
      </c>
      <c r="P12" s="30" t="s">
        <v>1</v>
      </c>
      <c r="Q12" s="31" t="s">
        <v>1</v>
      </c>
      <c r="R12" s="46">
        <f>R13</f>
        <v>1771.2</v>
      </c>
      <c r="S12" s="47">
        <f>S13</f>
        <v>1728.5</v>
      </c>
      <c r="T12" s="47">
        <f t="shared" ref="T12:T69" si="0">S12/R12*100</f>
        <v>97.589205058717255</v>
      </c>
    </row>
    <row r="13" spans="1:20" s="67" customFormat="1" ht="32.25" customHeight="1">
      <c r="A13" s="6"/>
      <c r="B13" s="116" t="s">
        <v>176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62">
        <v>1</v>
      </c>
      <c r="O13" s="62">
        <v>2</v>
      </c>
      <c r="P13" s="63">
        <v>1800000000</v>
      </c>
      <c r="Q13" s="64" t="s">
        <v>1</v>
      </c>
      <c r="R13" s="65">
        <f t="shared" ref="R13:R17" si="1">R14</f>
        <v>1771.2</v>
      </c>
      <c r="S13" s="66">
        <f>S14</f>
        <v>1728.5</v>
      </c>
      <c r="T13" s="66">
        <f t="shared" si="0"/>
        <v>97.589205058717255</v>
      </c>
    </row>
    <row r="14" spans="1:20" ht="24" customHeight="1">
      <c r="A14" s="7"/>
      <c r="B14" s="95" t="s">
        <v>118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7"/>
      <c r="N14" s="48">
        <v>1</v>
      </c>
      <c r="O14" s="48">
        <v>2</v>
      </c>
      <c r="P14" s="32">
        <v>1810000000</v>
      </c>
      <c r="Q14" s="33" t="s">
        <v>1</v>
      </c>
      <c r="R14" s="49">
        <f t="shared" si="1"/>
        <v>1771.2</v>
      </c>
      <c r="S14" s="50">
        <f>S15</f>
        <v>1728.5</v>
      </c>
      <c r="T14" s="50">
        <f t="shared" si="0"/>
        <v>97.589205058717255</v>
      </c>
    </row>
    <row r="15" spans="1:20" ht="21.75" customHeight="1">
      <c r="A15" s="7"/>
      <c r="B15" s="95" t="s">
        <v>119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7"/>
      <c r="N15" s="48">
        <v>1</v>
      </c>
      <c r="O15" s="48">
        <v>2</v>
      </c>
      <c r="P15" s="32">
        <v>1810100000</v>
      </c>
      <c r="Q15" s="33" t="s">
        <v>1</v>
      </c>
      <c r="R15" s="49">
        <f t="shared" si="1"/>
        <v>1771.2</v>
      </c>
      <c r="S15" s="50">
        <f t="shared" ref="S15:S17" si="2">S16</f>
        <v>1728.5</v>
      </c>
      <c r="T15" s="50">
        <f t="shared" si="0"/>
        <v>97.589205058717255</v>
      </c>
    </row>
    <row r="16" spans="1:20" ht="53.25" customHeight="1">
      <c r="A16" s="7"/>
      <c r="B16" s="80" t="s">
        <v>52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N16" s="48">
        <v>1</v>
      </c>
      <c r="O16" s="48">
        <v>2</v>
      </c>
      <c r="P16" s="32">
        <v>1810102030</v>
      </c>
      <c r="Q16" s="33"/>
      <c r="R16" s="49">
        <f t="shared" si="1"/>
        <v>1771.2</v>
      </c>
      <c r="S16" s="50">
        <f t="shared" si="2"/>
        <v>1728.5</v>
      </c>
      <c r="T16" s="50">
        <f t="shared" si="0"/>
        <v>97.589205058717255</v>
      </c>
    </row>
    <row r="17" spans="1:20" ht="30" customHeight="1">
      <c r="A17" s="7"/>
      <c r="B17" s="80" t="s">
        <v>9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2"/>
      <c r="N17" s="48">
        <v>1</v>
      </c>
      <c r="O17" s="48">
        <v>2</v>
      </c>
      <c r="P17" s="32">
        <v>1810102030</v>
      </c>
      <c r="Q17" s="33">
        <v>100</v>
      </c>
      <c r="R17" s="49">
        <f t="shared" si="1"/>
        <v>1771.2</v>
      </c>
      <c r="S17" s="50">
        <f t="shared" si="2"/>
        <v>1728.5</v>
      </c>
      <c r="T17" s="50">
        <f t="shared" si="0"/>
        <v>97.589205058717255</v>
      </c>
    </row>
    <row r="18" spans="1:20" ht="21.75" customHeight="1">
      <c r="A18" s="7"/>
      <c r="B18" s="80" t="s">
        <v>29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2"/>
      <c r="N18" s="48">
        <v>1</v>
      </c>
      <c r="O18" s="48">
        <v>2</v>
      </c>
      <c r="P18" s="32">
        <v>1810102030</v>
      </c>
      <c r="Q18" s="33">
        <v>120</v>
      </c>
      <c r="R18" s="49">
        <v>1771.2</v>
      </c>
      <c r="S18" s="50">
        <v>1728.5</v>
      </c>
      <c r="T18" s="50">
        <f t="shared" si="0"/>
        <v>97.589205058717255</v>
      </c>
    </row>
    <row r="19" spans="1:20" ht="42.75" customHeight="1">
      <c r="A19" s="7"/>
      <c r="B19" s="89" t="s">
        <v>40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1"/>
      <c r="N19" s="45">
        <v>1</v>
      </c>
      <c r="O19" s="45">
        <v>4</v>
      </c>
      <c r="P19" s="30"/>
      <c r="Q19" s="31" t="s">
        <v>1</v>
      </c>
      <c r="R19" s="46">
        <f>R25+R20</f>
        <v>13439.9</v>
      </c>
      <c r="S19" s="46">
        <f>S25+S20</f>
        <v>13146.2</v>
      </c>
      <c r="T19" s="47">
        <f t="shared" si="0"/>
        <v>97.814715883302711</v>
      </c>
    </row>
    <row r="20" spans="1:20" s="67" customFormat="1" ht="30" customHeight="1">
      <c r="A20" s="6"/>
      <c r="B20" s="125" t="s">
        <v>177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7"/>
      <c r="N20" s="62">
        <v>1</v>
      </c>
      <c r="O20" s="62">
        <v>4</v>
      </c>
      <c r="P20" s="63" t="s">
        <v>81</v>
      </c>
      <c r="Q20" s="64"/>
      <c r="R20" s="65">
        <f t="shared" ref="R20:S23" si="3">R21</f>
        <v>3.8</v>
      </c>
      <c r="S20" s="65">
        <f t="shared" si="3"/>
        <v>3.8</v>
      </c>
      <c r="T20" s="66">
        <f t="shared" si="0"/>
        <v>100</v>
      </c>
    </row>
    <row r="21" spans="1:20" ht="24.75" customHeight="1">
      <c r="A21" s="7"/>
      <c r="B21" s="104" t="s">
        <v>131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6"/>
      <c r="N21" s="48">
        <v>1</v>
      </c>
      <c r="O21" s="48">
        <v>4</v>
      </c>
      <c r="P21" s="32" t="s">
        <v>132</v>
      </c>
      <c r="Q21" s="33"/>
      <c r="R21" s="51">
        <f t="shared" si="3"/>
        <v>3.8</v>
      </c>
      <c r="S21" s="51">
        <f t="shared" si="3"/>
        <v>3.8</v>
      </c>
      <c r="T21" s="50">
        <f t="shared" si="0"/>
        <v>100</v>
      </c>
    </row>
    <row r="22" spans="1:20" ht="25.5" customHeight="1">
      <c r="A22" s="7"/>
      <c r="B22" s="104" t="s">
        <v>113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  <c r="N22" s="48">
        <v>1</v>
      </c>
      <c r="O22" s="48">
        <v>4</v>
      </c>
      <c r="P22" s="32" t="s">
        <v>133</v>
      </c>
      <c r="Q22" s="33"/>
      <c r="R22" s="51">
        <f t="shared" si="3"/>
        <v>3.8</v>
      </c>
      <c r="S22" s="51">
        <f t="shared" si="3"/>
        <v>3.8</v>
      </c>
      <c r="T22" s="50">
        <f t="shared" si="0"/>
        <v>100</v>
      </c>
    </row>
    <row r="23" spans="1:20" ht="23.25" customHeight="1">
      <c r="A23" s="7"/>
      <c r="B23" s="104" t="s">
        <v>5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48">
        <v>1</v>
      </c>
      <c r="O23" s="48">
        <v>4</v>
      </c>
      <c r="P23" s="32" t="s">
        <v>133</v>
      </c>
      <c r="Q23" s="33">
        <v>500</v>
      </c>
      <c r="R23" s="51">
        <f t="shared" si="3"/>
        <v>3.8</v>
      </c>
      <c r="S23" s="51">
        <f t="shared" si="3"/>
        <v>3.8</v>
      </c>
      <c r="T23" s="50">
        <f t="shared" si="0"/>
        <v>100</v>
      </c>
    </row>
    <row r="24" spans="1:20" ht="21" customHeight="1">
      <c r="A24" s="7"/>
      <c r="B24" s="104" t="s">
        <v>4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6"/>
      <c r="N24" s="48">
        <v>1</v>
      </c>
      <c r="O24" s="48">
        <v>4</v>
      </c>
      <c r="P24" s="32" t="s">
        <v>133</v>
      </c>
      <c r="Q24" s="33">
        <v>540</v>
      </c>
      <c r="R24" s="51">
        <v>3.8</v>
      </c>
      <c r="S24" s="52">
        <v>3.8</v>
      </c>
      <c r="T24" s="50">
        <f t="shared" si="0"/>
        <v>100</v>
      </c>
    </row>
    <row r="25" spans="1:20" s="67" customFormat="1" ht="32.25" customHeight="1">
      <c r="A25" s="6"/>
      <c r="B25" s="116" t="s">
        <v>178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8"/>
      <c r="N25" s="62">
        <v>1</v>
      </c>
      <c r="O25" s="62">
        <v>4</v>
      </c>
      <c r="P25" s="63">
        <v>1800000000</v>
      </c>
      <c r="Q25" s="64" t="s">
        <v>1</v>
      </c>
      <c r="R25" s="65">
        <f>R26</f>
        <v>13436.1</v>
      </c>
      <c r="S25" s="66">
        <f>S26</f>
        <v>13142.400000000001</v>
      </c>
      <c r="T25" s="66">
        <f t="shared" si="0"/>
        <v>97.814097840891336</v>
      </c>
    </row>
    <row r="26" spans="1:20" ht="21.75" customHeight="1">
      <c r="A26" s="7"/>
      <c r="B26" s="95" t="s">
        <v>118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7"/>
      <c r="N26" s="48">
        <v>1</v>
      </c>
      <c r="O26" s="48">
        <v>4</v>
      </c>
      <c r="P26" s="32">
        <v>1810000000</v>
      </c>
      <c r="Q26" s="33" t="s">
        <v>1</v>
      </c>
      <c r="R26" s="49">
        <f>R27</f>
        <v>13436.1</v>
      </c>
      <c r="S26" s="49">
        <f t="shared" ref="S26" si="4">S27</f>
        <v>13142.400000000001</v>
      </c>
      <c r="T26" s="50">
        <f t="shared" si="0"/>
        <v>97.814097840891336</v>
      </c>
    </row>
    <row r="27" spans="1:20" ht="27" customHeight="1">
      <c r="A27" s="7"/>
      <c r="B27" s="113" t="s">
        <v>134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5"/>
      <c r="N27" s="48">
        <v>1</v>
      </c>
      <c r="O27" s="48">
        <v>4</v>
      </c>
      <c r="P27" s="32" t="s">
        <v>95</v>
      </c>
      <c r="Q27" s="33" t="s">
        <v>1</v>
      </c>
      <c r="R27" s="49">
        <f t="shared" ref="R27:S27" si="5">R28</f>
        <v>13436.1</v>
      </c>
      <c r="S27" s="50">
        <f t="shared" si="5"/>
        <v>13142.400000000001</v>
      </c>
      <c r="T27" s="50">
        <f t="shared" si="0"/>
        <v>97.814097840891336</v>
      </c>
    </row>
    <row r="28" spans="1:20" ht="16.5" customHeight="1">
      <c r="A28" s="7"/>
      <c r="B28" s="80" t="s">
        <v>39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2"/>
      <c r="N28" s="48">
        <v>1</v>
      </c>
      <c r="O28" s="48">
        <v>4</v>
      </c>
      <c r="P28" s="32" t="s">
        <v>135</v>
      </c>
      <c r="Q28" s="33">
        <v>0</v>
      </c>
      <c r="R28" s="49">
        <f>R29+R32+R34</f>
        <v>13436.1</v>
      </c>
      <c r="S28" s="50">
        <f>S29+S32+S34</f>
        <v>13142.400000000001</v>
      </c>
      <c r="T28" s="50">
        <f t="shared" si="0"/>
        <v>97.814097840891336</v>
      </c>
    </row>
    <row r="29" spans="1:20" ht="53.25" customHeight="1">
      <c r="A29" s="7"/>
      <c r="B29" s="80" t="s">
        <v>9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2"/>
      <c r="N29" s="48">
        <v>1</v>
      </c>
      <c r="O29" s="48">
        <v>4</v>
      </c>
      <c r="P29" s="32" t="s">
        <v>135</v>
      </c>
      <c r="Q29" s="33" t="s">
        <v>8</v>
      </c>
      <c r="R29" s="49">
        <f>R31+R30</f>
        <v>13070.6</v>
      </c>
      <c r="S29" s="49">
        <f>S31+S30</f>
        <v>12876.900000000001</v>
      </c>
      <c r="T29" s="50">
        <f t="shared" si="0"/>
        <v>98.518048138570535</v>
      </c>
    </row>
    <row r="30" spans="1:20" ht="12.75" customHeight="1">
      <c r="A30" s="7"/>
      <c r="B30" s="80" t="s">
        <v>7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2"/>
      <c r="N30" s="48">
        <v>1</v>
      </c>
      <c r="O30" s="48">
        <v>4</v>
      </c>
      <c r="P30" s="32" t="s">
        <v>135</v>
      </c>
      <c r="Q30" s="33" t="s">
        <v>6</v>
      </c>
      <c r="R30" s="49">
        <v>257.7</v>
      </c>
      <c r="S30" s="50">
        <v>250.7</v>
      </c>
      <c r="T30" s="50">
        <f t="shared" ref="T30" si="6">S30/R30*100</f>
        <v>97.28366317423361</v>
      </c>
    </row>
    <row r="31" spans="1:20" ht="21.75" customHeight="1">
      <c r="A31" s="7"/>
      <c r="B31" s="80" t="s">
        <v>29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2"/>
      <c r="N31" s="48">
        <v>1</v>
      </c>
      <c r="O31" s="48">
        <v>4</v>
      </c>
      <c r="P31" s="32" t="s">
        <v>135</v>
      </c>
      <c r="Q31" s="33" t="s">
        <v>28</v>
      </c>
      <c r="R31" s="49">
        <v>12812.9</v>
      </c>
      <c r="S31" s="50">
        <v>12626.2</v>
      </c>
      <c r="T31" s="50">
        <f t="shared" si="0"/>
        <v>98.542874759031918</v>
      </c>
    </row>
    <row r="32" spans="1:20" ht="21.75" customHeight="1">
      <c r="A32" s="7"/>
      <c r="B32" s="83" t="s">
        <v>128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5"/>
      <c r="N32" s="48">
        <v>1</v>
      </c>
      <c r="O32" s="48">
        <v>4</v>
      </c>
      <c r="P32" s="32" t="s">
        <v>135</v>
      </c>
      <c r="Q32" s="33" t="s">
        <v>20</v>
      </c>
      <c r="R32" s="49">
        <f>R33</f>
        <v>262.5</v>
      </c>
      <c r="S32" s="49">
        <f>S33</f>
        <v>251.5</v>
      </c>
      <c r="T32" s="50">
        <f t="shared" si="0"/>
        <v>95.80952380952381</v>
      </c>
    </row>
    <row r="33" spans="1:20" ht="21.75" customHeight="1">
      <c r="A33" s="7"/>
      <c r="B33" s="80" t="s">
        <v>19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2"/>
      <c r="N33" s="48">
        <v>1</v>
      </c>
      <c r="O33" s="48">
        <v>4</v>
      </c>
      <c r="P33" s="32" t="s">
        <v>135</v>
      </c>
      <c r="Q33" s="33" t="s">
        <v>18</v>
      </c>
      <c r="R33" s="49">
        <v>262.5</v>
      </c>
      <c r="S33" s="73">
        <v>251.5</v>
      </c>
      <c r="T33" s="50">
        <f t="shared" si="0"/>
        <v>95.80952380952381</v>
      </c>
    </row>
    <row r="34" spans="1:20" ht="12.75" customHeight="1">
      <c r="A34" s="7"/>
      <c r="B34" s="80" t="s">
        <v>34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2"/>
      <c r="N34" s="48">
        <v>1</v>
      </c>
      <c r="O34" s="48">
        <v>4</v>
      </c>
      <c r="P34" s="32" t="s">
        <v>135</v>
      </c>
      <c r="Q34" s="33" t="s">
        <v>33</v>
      </c>
      <c r="R34" s="49">
        <f>R35</f>
        <v>103</v>
      </c>
      <c r="S34" s="50">
        <f>S35</f>
        <v>14</v>
      </c>
      <c r="T34" s="50">
        <f t="shared" si="0"/>
        <v>13.592233009708737</v>
      </c>
    </row>
    <row r="35" spans="1:20" ht="12.75" customHeight="1">
      <c r="A35" s="7"/>
      <c r="B35" s="80" t="s">
        <v>38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  <c r="N35" s="48">
        <v>1</v>
      </c>
      <c r="O35" s="48">
        <v>4</v>
      </c>
      <c r="P35" s="32" t="s">
        <v>135</v>
      </c>
      <c r="Q35" s="33" t="s">
        <v>37</v>
      </c>
      <c r="R35" s="49">
        <v>103</v>
      </c>
      <c r="S35" s="50">
        <v>14</v>
      </c>
      <c r="T35" s="50">
        <f t="shared" si="0"/>
        <v>13.592233009708737</v>
      </c>
    </row>
    <row r="36" spans="1:20" ht="12.75" customHeight="1">
      <c r="A36" s="7"/>
      <c r="B36" s="86" t="s">
        <v>130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8"/>
      <c r="N36" s="45">
        <v>1</v>
      </c>
      <c r="O36" s="45">
        <v>6</v>
      </c>
      <c r="P36" s="30"/>
      <c r="Q36" s="31"/>
      <c r="R36" s="46">
        <f>R38</f>
        <v>9.5</v>
      </c>
      <c r="S36" s="46">
        <f>S38</f>
        <v>9.5</v>
      </c>
      <c r="T36" s="47">
        <f t="shared" si="0"/>
        <v>100</v>
      </c>
    </row>
    <row r="37" spans="1:20" s="67" customFormat="1" ht="12.75" customHeight="1">
      <c r="A37" s="6"/>
      <c r="B37" s="116" t="s">
        <v>176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8"/>
      <c r="N37" s="62">
        <v>1</v>
      </c>
      <c r="O37" s="62">
        <v>6</v>
      </c>
      <c r="P37" s="63">
        <v>1800000000</v>
      </c>
      <c r="Q37" s="64" t="s">
        <v>1</v>
      </c>
      <c r="R37" s="65">
        <f t="shared" ref="R37:S41" si="7">R38</f>
        <v>9.5</v>
      </c>
      <c r="S37" s="65">
        <f t="shared" si="7"/>
        <v>9.5</v>
      </c>
      <c r="T37" s="66">
        <f t="shared" si="0"/>
        <v>100</v>
      </c>
    </row>
    <row r="38" spans="1:20" ht="12.75" customHeight="1">
      <c r="A38" s="7"/>
      <c r="B38" s="95" t="s">
        <v>118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7"/>
      <c r="N38" s="48">
        <v>1</v>
      </c>
      <c r="O38" s="48">
        <v>6</v>
      </c>
      <c r="P38" s="32">
        <v>1810000000</v>
      </c>
      <c r="Q38" s="33" t="s">
        <v>1</v>
      </c>
      <c r="R38" s="49">
        <f t="shared" si="7"/>
        <v>9.5</v>
      </c>
      <c r="S38" s="49">
        <f t="shared" si="7"/>
        <v>9.5</v>
      </c>
      <c r="T38" s="50">
        <f t="shared" si="0"/>
        <v>100</v>
      </c>
    </row>
    <row r="39" spans="1:20" ht="12.75" customHeight="1">
      <c r="A39" s="7"/>
      <c r="B39" s="113" t="s">
        <v>134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5"/>
      <c r="N39" s="48">
        <v>1</v>
      </c>
      <c r="O39" s="48">
        <v>6</v>
      </c>
      <c r="P39" s="32" t="s">
        <v>95</v>
      </c>
      <c r="Q39" s="33" t="s">
        <v>1</v>
      </c>
      <c r="R39" s="49">
        <f t="shared" si="7"/>
        <v>9.5</v>
      </c>
      <c r="S39" s="49">
        <f t="shared" si="7"/>
        <v>9.5</v>
      </c>
      <c r="T39" s="50">
        <f t="shared" si="0"/>
        <v>100</v>
      </c>
    </row>
    <row r="40" spans="1:20" ht="12.75" customHeight="1">
      <c r="A40" s="7"/>
      <c r="B40" s="113" t="s">
        <v>113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  <c r="N40" s="48">
        <v>1</v>
      </c>
      <c r="O40" s="48">
        <v>6</v>
      </c>
      <c r="P40" s="32" t="s">
        <v>138</v>
      </c>
      <c r="Q40" s="33"/>
      <c r="R40" s="49">
        <f t="shared" si="7"/>
        <v>9.5</v>
      </c>
      <c r="S40" s="49">
        <f t="shared" si="7"/>
        <v>9.5</v>
      </c>
      <c r="T40" s="50">
        <f t="shared" si="0"/>
        <v>100</v>
      </c>
    </row>
    <row r="41" spans="1:20" ht="12.75" customHeight="1">
      <c r="A41" s="7"/>
      <c r="B41" s="80" t="s">
        <v>5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2"/>
      <c r="N41" s="48">
        <v>1</v>
      </c>
      <c r="O41" s="48">
        <v>6</v>
      </c>
      <c r="P41" s="32" t="s">
        <v>138</v>
      </c>
      <c r="Q41" s="33">
        <v>500</v>
      </c>
      <c r="R41" s="49">
        <f t="shared" si="7"/>
        <v>9.5</v>
      </c>
      <c r="S41" s="49">
        <f t="shared" si="7"/>
        <v>9.5</v>
      </c>
      <c r="T41" s="50">
        <f t="shared" si="0"/>
        <v>100</v>
      </c>
    </row>
    <row r="42" spans="1:20" ht="12.75" customHeight="1">
      <c r="A42" s="7"/>
      <c r="B42" s="80" t="s">
        <v>4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2"/>
      <c r="N42" s="48">
        <v>1</v>
      </c>
      <c r="O42" s="48">
        <v>6</v>
      </c>
      <c r="P42" s="32" t="s">
        <v>138</v>
      </c>
      <c r="Q42" s="33">
        <v>540</v>
      </c>
      <c r="R42" s="49">
        <v>9.5</v>
      </c>
      <c r="S42" s="50">
        <v>9.5</v>
      </c>
      <c r="T42" s="50">
        <f t="shared" si="0"/>
        <v>100</v>
      </c>
    </row>
    <row r="43" spans="1:20" ht="12.75" customHeight="1">
      <c r="A43" s="7"/>
      <c r="B43" s="89" t="s">
        <v>36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1"/>
      <c r="N43" s="45">
        <v>1</v>
      </c>
      <c r="O43" s="45">
        <v>11</v>
      </c>
      <c r="P43" s="30" t="s">
        <v>1</v>
      </c>
      <c r="Q43" s="31" t="s">
        <v>1</v>
      </c>
      <c r="R43" s="46">
        <v>6</v>
      </c>
      <c r="S43" s="47">
        <f>S44</f>
        <v>0</v>
      </c>
      <c r="T43" s="47">
        <f t="shared" si="0"/>
        <v>0</v>
      </c>
    </row>
    <row r="44" spans="1:20" s="67" customFormat="1" ht="12.75" customHeight="1">
      <c r="A44" s="6"/>
      <c r="B44" s="101" t="s">
        <v>161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3"/>
      <c r="N44" s="62">
        <v>1</v>
      </c>
      <c r="O44" s="62">
        <v>11</v>
      </c>
      <c r="P44" s="63" t="s">
        <v>162</v>
      </c>
      <c r="Q44" s="64"/>
      <c r="R44" s="65">
        <f t="shared" ref="R44:S47" si="8">R45</f>
        <v>6</v>
      </c>
      <c r="S44" s="66">
        <f t="shared" si="8"/>
        <v>0</v>
      </c>
      <c r="T44" s="66">
        <f t="shared" si="0"/>
        <v>0</v>
      </c>
    </row>
    <row r="45" spans="1:20" ht="12.75" customHeight="1">
      <c r="A45" s="7"/>
      <c r="B45" s="80" t="s">
        <v>163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2"/>
      <c r="N45" s="48">
        <v>1</v>
      </c>
      <c r="O45" s="48">
        <v>11</v>
      </c>
      <c r="P45" s="32" t="s">
        <v>164</v>
      </c>
      <c r="Q45" s="33"/>
      <c r="R45" s="49">
        <f t="shared" si="8"/>
        <v>6</v>
      </c>
      <c r="S45" s="50">
        <f t="shared" si="8"/>
        <v>0</v>
      </c>
      <c r="T45" s="50">
        <f t="shared" si="0"/>
        <v>0</v>
      </c>
    </row>
    <row r="46" spans="1:20" ht="12.75" customHeight="1">
      <c r="A46" s="7"/>
      <c r="B46" s="80" t="s">
        <v>165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2"/>
      <c r="N46" s="48">
        <v>1</v>
      </c>
      <c r="O46" s="48">
        <v>11</v>
      </c>
      <c r="P46" s="32" t="s">
        <v>166</v>
      </c>
      <c r="Q46" s="33"/>
      <c r="R46" s="49">
        <f t="shared" si="8"/>
        <v>6</v>
      </c>
      <c r="S46" s="50">
        <f t="shared" si="8"/>
        <v>0</v>
      </c>
      <c r="T46" s="50">
        <f t="shared" si="0"/>
        <v>0</v>
      </c>
    </row>
    <row r="47" spans="1:20" ht="12.75" customHeight="1">
      <c r="A47" s="7"/>
      <c r="B47" s="80" t="s">
        <v>54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2"/>
      <c r="N47" s="48">
        <v>1</v>
      </c>
      <c r="O47" s="48">
        <v>11</v>
      </c>
      <c r="P47" s="32" t="s">
        <v>167</v>
      </c>
      <c r="Q47" s="33"/>
      <c r="R47" s="49">
        <f t="shared" si="8"/>
        <v>6</v>
      </c>
      <c r="S47" s="50">
        <f t="shared" si="8"/>
        <v>0</v>
      </c>
      <c r="T47" s="50">
        <f t="shared" si="0"/>
        <v>0</v>
      </c>
    </row>
    <row r="48" spans="1:20" ht="12.75" customHeight="1">
      <c r="A48" s="7"/>
      <c r="B48" s="80" t="s">
        <v>34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2"/>
      <c r="N48" s="48">
        <v>1</v>
      </c>
      <c r="O48" s="48">
        <v>11</v>
      </c>
      <c r="P48" s="32" t="s">
        <v>167</v>
      </c>
      <c r="Q48" s="33">
        <v>800</v>
      </c>
      <c r="R48" s="49">
        <v>6</v>
      </c>
      <c r="S48" s="50">
        <v>0</v>
      </c>
      <c r="T48" s="50">
        <f t="shared" si="0"/>
        <v>0</v>
      </c>
    </row>
    <row r="49" spans="1:20" ht="12.75" customHeight="1">
      <c r="A49" s="7"/>
      <c r="B49" s="80" t="s">
        <v>32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2"/>
      <c r="N49" s="48">
        <v>1</v>
      </c>
      <c r="O49" s="48">
        <v>11</v>
      </c>
      <c r="P49" s="32" t="s">
        <v>167</v>
      </c>
      <c r="Q49" s="33">
        <v>870</v>
      </c>
      <c r="R49" s="49">
        <v>6</v>
      </c>
      <c r="S49" s="50">
        <v>0</v>
      </c>
      <c r="T49" s="50">
        <f t="shared" si="0"/>
        <v>0</v>
      </c>
    </row>
    <row r="50" spans="1:20" ht="12.75" customHeight="1">
      <c r="A50" s="7"/>
      <c r="B50" s="89" t="s">
        <v>35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1"/>
      <c r="N50" s="45">
        <v>1</v>
      </c>
      <c r="O50" s="45">
        <v>13</v>
      </c>
      <c r="P50" s="30" t="s">
        <v>1</v>
      </c>
      <c r="Q50" s="31" t="s">
        <v>1</v>
      </c>
      <c r="R50" s="46">
        <f>R64+R51</f>
        <v>17282.199999999997</v>
      </c>
      <c r="S50" s="46">
        <f>S64+S51</f>
        <v>8806.9</v>
      </c>
      <c r="T50" s="47">
        <f t="shared" si="0"/>
        <v>50.959368598905243</v>
      </c>
    </row>
    <row r="51" spans="1:20" s="67" customFormat="1" ht="12.75" customHeight="1">
      <c r="A51" s="6"/>
      <c r="B51" s="110" t="s">
        <v>177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2"/>
      <c r="N51" s="62">
        <v>1</v>
      </c>
      <c r="O51" s="62">
        <v>13</v>
      </c>
      <c r="P51" s="63" t="s">
        <v>81</v>
      </c>
      <c r="Q51" s="64"/>
      <c r="R51" s="65">
        <f>R56+R52+R60</f>
        <v>7652.7999999999993</v>
      </c>
      <c r="S51" s="65">
        <f>S56+S52+S60</f>
        <v>690.2</v>
      </c>
      <c r="T51" s="66">
        <f t="shared" si="0"/>
        <v>9.0189211791762514</v>
      </c>
    </row>
    <row r="52" spans="1:20" ht="22.5" customHeight="1">
      <c r="A52" s="7"/>
      <c r="B52" s="104" t="s">
        <v>120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6"/>
      <c r="N52" s="48">
        <v>1</v>
      </c>
      <c r="O52" s="48">
        <v>13</v>
      </c>
      <c r="P52" s="32" t="s">
        <v>85</v>
      </c>
      <c r="Q52" s="33"/>
      <c r="R52" s="49">
        <f>R53</f>
        <v>720.6</v>
      </c>
      <c r="S52" s="50">
        <f>S53</f>
        <v>498.9</v>
      </c>
      <c r="T52" s="50">
        <f t="shared" si="0"/>
        <v>69.233971690258116</v>
      </c>
    </row>
    <row r="53" spans="1:20" ht="12.75" customHeight="1">
      <c r="A53" s="7"/>
      <c r="B53" s="104" t="s">
        <v>65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6"/>
      <c r="N53" s="48">
        <v>1</v>
      </c>
      <c r="O53" s="48">
        <v>13</v>
      </c>
      <c r="P53" s="32" t="s">
        <v>86</v>
      </c>
      <c r="Q53" s="33"/>
      <c r="R53" s="49">
        <f>R55</f>
        <v>720.6</v>
      </c>
      <c r="S53" s="50">
        <f>S54</f>
        <v>498.9</v>
      </c>
      <c r="T53" s="50">
        <f t="shared" si="0"/>
        <v>69.233971690258116</v>
      </c>
    </row>
    <row r="54" spans="1:20" ht="12.75" customHeight="1">
      <c r="A54" s="7"/>
      <c r="B54" s="107" t="s">
        <v>128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9"/>
      <c r="N54" s="48">
        <v>1</v>
      </c>
      <c r="O54" s="48">
        <v>13</v>
      </c>
      <c r="P54" s="32" t="s">
        <v>86</v>
      </c>
      <c r="Q54" s="33">
        <v>200</v>
      </c>
      <c r="R54" s="49">
        <f>R55</f>
        <v>720.6</v>
      </c>
      <c r="S54" s="50">
        <f>S55</f>
        <v>498.9</v>
      </c>
      <c r="T54" s="50">
        <f t="shared" si="0"/>
        <v>69.233971690258116</v>
      </c>
    </row>
    <row r="55" spans="1:20" ht="12.75" customHeight="1">
      <c r="A55" s="7"/>
      <c r="B55" s="104" t="s">
        <v>19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6"/>
      <c r="N55" s="48">
        <v>1</v>
      </c>
      <c r="O55" s="48">
        <v>13</v>
      </c>
      <c r="P55" s="32" t="s">
        <v>86</v>
      </c>
      <c r="Q55" s="33">
        <v>240</v>
      </c>
      <c r="R55" s="51">
        <v>720.6</v>
      </c>
      <c r="S55" s="52">
        <v>498.9</v>
      </c>
      <c r="T55" s="50">
        <f t="shared" si="0"/>
        <v>69.233971690258116</v>
      </c>
    </row>
    <row r="56" spans="1:20" ht="12.75" customHeight="1">
      <c r="A56" s="7"/>
      <c r="B56" s="104" t="s">
        <v>82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6"/>
      <c r="N56" s="48">
        <v>1</v>
      </c>
      <c r="O56" s="48">
        <v>13</v>
      </c>
      <c r="P56" s="32" t="s">
        <v>83</v>
      </c>
      <c r="Q56" s="33"/>
      <c r="R56" s="49">
        <f t="shared" ref="R56:S58" si="9">R57</f>
        <v>191.3</v>
      </c>
      <c r="S56" s="50">
        <f t="shared" si="9"/>
        <v>191.3</v>
      </c>
      <c r="T56" s="50">
        <f t="shared" si="0"/>
        <v>100</v>
      </c>
    </row>
    <row r="57" spans="1:20" ht="12.75" customHeight="1">
      <c r="A57" s="7"/>
      <c r="B57" s="104" t="s">
        <v>65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6"/>
      <c r="N57" s="48">
        <v>1</v>
      </c>
      <c r="O57" s="48">
        <v>13</v>
      </c>
      <c r="P57" s="32" t="s">
        <v>84</v>
      </c>
      <c r="Q57" s="33"/>
      <c r="R57" s="49">
        <f t="shared" si="9"/>
        <v>191.3</v>
      </c>
      <c r="S57" s="50">
        <f t="shared" si="9"/>
        <v>191.3</v>
      </c>
      <c r="T57" s="50">
        <f t="shared" si="0"/>
        <v>100</v>
      </c>
    </row>
    <row r="58" spans="1:20" ht="12.75" customHeight="1">
      <c r="A58" s="7"/>
      <c r="B58" s="107" t="s">
        <v>128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9"/>
      <c r="N58" s="48">
        <v>1</v>
      </c>
      <c r="O58" s="48">
        <v>13</v>
      </c>
      <c r="P58" s="32" t="s">
        <v>84</v>
      </c>
      <c r="Q58" s="33">
        <v>200</v>
      </c>
      <c r="R58" s="49">
        <f t="shared" si="9"/>
        <v>191.3</v>
      </c>
      <c r="S58" s="50">
        <f t="shared" si="9"/>
        <v>191.3</v>
      </c>
      <c r="T58" s="50">
        <f t="shared" si="0"/>
        <v>100</v>
      </c>
    </row>
    <row r="59" spans="1:20" ht="12.75" customHeight="1">
      <c r="A59" s="7"/>
      <c r="B59" s="104" t="s">
        <v>19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6"/>
      <c r="N59" s="48">
        <v>1</v>
      </c>
      <c r="O59" s="48">
        <v>13</v>
      </c>
      <c r="P59" s="32" t="s">
        <v>84</v>
      </c>
      <c r="Q59" s="33">
        <v>240</v>
      </c>
      <c r="R59" s="51">
        <v>191.3</v>
      </c>
      <c r="S59" s="52">
        <v>191.3</v>
      </c>
      <c r="T59" s="50">
        <f t="shared" si="0"/>
        <v>100</v>
      </c>
    </row>
    <row r="60" spans="1:20" ht="12.75" customHeight="1">
      <c r="A60" s="7"/>
      <c r="B60" s="104" t="s">
        <v>156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6"/>
      <c r="N60" s="48">
        <v>1</v>
      </c>
      <c r="O60" s="48">
        <v>13</v>
      </c>
      <c r="P60" s="32" t="s">
        <v>157</v>
      </c>
      <c r="Q60" s="33"/>
      <c r="R60" s="51">
        <f>R61</f>
        <v>6740.9</v>
      </c>
      <c r="S60" s="52">
        <f t="shared" ref="S60:S62" si="10">S61</f>
        <v>0</v>
      </c>
      <c r="T60" s="50">
        <f t="shared" si="0"/>
        <v>0</v>
      </c>
    </row>
    <row r="61" spans="1:20" ht="12.75" customHeight="1">
      <c r="A61" s="7"/>
      <c r="B61" s="104" t="s">
        <v>65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6"/>
      <c r="N61" s="48">
        <v>1</v>
      </c>
      <c r="O61" s="48">
        <v>13</v>
      </c>
      <c r="P61" s="32" t="s">
        <v>158</v>
      </c>
      <c r="Q61" s="33"/>
      <c r="R61" s="51">
        <f>R62</f>
        <v>6740.9</v>
      </c>
      <c r="S61" s="52">
        <f t="shared" si="10"/>
        <v>0</v>
      </c>
      <c r="T61" s="50">
        <f t="shared" si="0"/>
        <v>0</v>
      </c>
    </row>
    <row r="62" spans="1:20" ht="12.75" customHeight="1">
      <c r="A62" s="7"/>
      <c r="B62" s="104" t="s">
        <v>159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6"/>
      <c r="N62" s="48">
        <v>1</v>
      </c>
      <c r="O62" s="48">
        <v>13</v>
      </c>
      <c r="P62" s="32" t="s">
        <v>158</v>
      </c>
      <c r="Q62" s="33">
        <v>400</v>
      </c>
      <c r="R62" s="51">
        <f>R63</f>
        <v>6740.9</v>
      </c>
      <c r="S62" s="52">
        <f t="shared" si="10"/>
        <v>0</v>
      </c>
      <c r="T62" s="50">
        <f t="shared" si="0"/>
        <v>0</v>
      </c>
    </row>
    <row r="63" spans="1:20" ht="12.75" customHeight="1">
      <c r="A63" s="7"/>
      <c r="B63" s="104" t="s">
        <v>160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6"/>
      <c r="N63" s="48">
        <v>1</v>
      </c>
      <c r="O63" s="48">
        <v>13</v>
      </c>
      <c r="P63" s="32" t="s">
        <v>158</v>
      </c>
      <c r="Q63" s="33">
        <v>410</v>
      </c>
      <c r="R63" s="51">
        <v>6740.9</v>
      </c>
      <c r="S63" s="52">
        <v>0</v>
      </c>
      <c r="T63" s="50">
        <f t="shared" si="0"/>
        <v>0</v>
      </c>
    </row>
    <row r="64" spans="1:20" s="67" customFormat="1" ht="32.25" customHeight="1">
      <c r="A64" s="6"/>
      <c r="B64" s="92" t="s">
        <v>179</v>
      </c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4"/>
      <c r="N64" s="62">
        <v>1</v>
      </c>
      <c r="O64" s="62">
        <v>13</v>
      </c>
      <c r="P64" s="63">
        <v>1800000000</v>
      </c>
      <c r="Q64" s="64" t="s">
        <v>1</v>
      </c>
      <c r="R64" s="65">
        <f>R65</f>
        <v>9629.4</v>
      </c>
      <c r="S64" s="65">
        <f>S65</f>
        <v>8116.7</v>
      </c>
      <c r="T64" s="66">
        <f t="shared" si="0"/>
        <v>84.290817704114488</v>
      </c>
    </row>
    <row r="65" spans="1:20" ht="21.75" customHeight="1">
      <c r="A65" s="7"/>
      <c r="B65" s="95" t="s">
        <v>121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7"/>
      <c r="N65" s="48">
        <v>1</v>
      </c>
      <c r="O65" s="48">
        <v>13</v>
      </c>
      <c r="P65" s="32">
        <v>1810000000</v>
      </c>
      <c r="Q65" s="33" t="s">
        <v>1</v>
      </c>
      <c r="R65" s="49">
        <f>R66+R80</f>
        <v>9629.4</v>
      </c>
      <c r="S65" s="49">
        <f>S66+S80</f>
        <v>8116.7</v>
      </c>
      <c r="T65" s="50">
        <f t="shared" si="0"/>
        <v>84.290817704114488</v>
      </c>
    </row>
    <row r="66" spans="1:20" ht="42.75" customHeight="1">
      <c r="A66" s="7"/>
      <c r="B66" s="95" t="s">
        <v>122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7"/>
      <c r="N66" s="48">
        <v>1</v>
      </c>
      <c r="O66" s="48">
        <v>13</v>
      </c>
      <c r="P66" s="32">
        <v>1810100000</v>
      </c>
      <c r="Q66" s="33" t="s">
        <v>1</v>
      </c>
      <c r="R66" s="49">
        <f>R67+R72+R77</f>
        <v>9579.4</v>
      </c>
      <c r="S66" s="49">
        <f>S67+S72+S77</f>
        <v>8101.7</v>
      </c>
      <c r="T66" s="50">
        <f t="shared" si="0"/>
        <v>84.574190450341362</v>
      </c>
    </row>
    <row r="67" spans="1:20" ht="53.25" customHeight="1">
      <c r="A67" s="7"/>
      <c r="B67" s="80" t="s">
        <v>55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2"/>
      <c r="N67" s="48">
        <v>1</v>
      </c>
      <c r="O67" s="48">
        <v>13</v>
      </c>
      <c r="P67" s="32">
        <v>1810100590</v>
      </c>
      <c r="Q67" s="33"/>
      <c r="R67" s="49">
        <f>R68+R70</f>
        <v>8465</v>
      </c>
      <c r="S67" s="50">
        <f>S68+S70</f>
        <v>7037.8</v>
      </c>
      <c r="T67" s="50">
        <f t="shared" si="0"/>
        <v>83.139988186650911</v>
      </c>
    </row>
    <row r="68" spans="1:20" ht="53.25" customHeight="1">
      <c r="A68" s="7"/>
      <c r="B68" s="80" t="s">
        <v>9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2"/>
      <c r="N68" s="48">
        <v>1</v>
      </c>
      <c r="O68" s="48">
        <v>13</v>
      </c>
      <c r="P68" s="32">
        <v>1810100590</v>
      </c>
      <c r="Q68" s="33" t="s">
        <v>8</v>
      </c>
      <c r="R68" s="49">
        <f>R69</f>
        <v>5576.3</v>
      </c>
      <c r="S68" s="50">
        <f t="shared" ref="S68" si="11">S69</f>
        <v>4761.1000000000004</v>
      </c>
      <c r="T68" s="50">
        <f t="shared" si="0"/>
        <v>85.380987393074264</v>
      </c>
    </row>
    <row r="69" spans="1:20" ht="12.75" customHeight="1">
      <c r="A69" s="7"/>
      <c r="B69" s="80" t="s">
        <v>7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2"/>
      <c r="N69" s="48">
        <v>1</v>
      </c>
      <c r="O69" s="48">
        <v>13</v>
      </c>
      <c r="P69" s="32">
        <v>1810100590</v>
      </c>
      <c r="Q69" s="33" t="s">
        <v>6</v>
      </c>
      <c r="R69" s="49">
        <v>5576.3</v>
      </c>
      <c r="S69" s="50">
        <v>4761.1000000000004</v>
      </c>
      <c r="T69" s="50">
        <f t="shared" si="0"/>
        <v>85.380987393074264</v>
      </c>
    </row>
    <row r="70" spans="1:20" ht="21.75" customHeight="1">
      <c r="A70" s="7"/>
      <c r="B70" s="83" t="s">
        <v>128</v>
      </c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5"/>
      <c r="N70" s="48">
        <v>1</v>
      </c>
      <c r="O70" s="48">
        <v>13</v>
      </c>
      <c r="P70" s="32">
        <v>1810100590</v>
      </c>
      <c r="Q70" s="33" t="s">
        <v>20</v>
      </c>
      <c r="R70" s="49">
        <f>R71</f>
        <v>2888.7</v>
      </c>
      <c r="S70" s="50">
        <f>S71</f>
        <v>2276.6999999999998</v>
      </c>
      <c r="T70" s="50">
        <f t="shared" ref="T70:T147" si="12">S70/R70*100</f>
        <v>78.813999376882336</v>
      </c>
    </row>
    <row r="71" spans="1:20" ht="21.75" customHeight="1">
      <c r="A71" s="7"/>
      <c r="B71" s="80" t="s">
        <v>19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2"/>
      <c r="N71" s="48">
        <v>1</v>
      </c>
      <c r="O71" s="48">
        <v>13</v>
      </c>
      <c r="P71" s="32">
        <v>1810100590</v>
      </c>
      <c r="Q71" s="33" t="s">
        <v>18</v>
      </c>
      <c r="R71" s="49">
        <v>2888.7</v>
      </c>
      <c r="S71" s="50">
        <v>2276.6999999999998</v>
      </c>
      <c r="T71" s="50">
        <f t="shared" si="12"/>
        <v>78.813999376882336</v>
      </c>
    </row>
    <row r="72" spans="1:20" ht="21.75" customHeight="1">
      <c r="A72" s="7"/>
      <c r="B72" s="80" t="s">
        <v>53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2"/>
      <c r="N72" s="48">
        <v>1</v>
      </c>
      <c r="O72" s="48">
        <v>13</v>
      </c>
      <c r="P72" s="32">
        <v>1810102400</v>
      </c>
      <c r="Q72" s="33"/>
      <c r="R72" s="49">
        <f>R73+R75</f>
        <v>1113.0999999999999</v>
      </c>
      <c r="S72" s="49">
        <f>S73+S75</f>
        <v>1062.5999999999999</v>
      </c>
      <c r="T72" s="50">
        <f t="shared" si="12"/>
        <v>95.463121013386044</v>
      </c>
    </row>
    <row r="73" spans="1:20" ht="21.75" customHeight="1">
      <c r="A73" s="7"/>
      <c r="B73" s="80" t="s">
        <v>9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2"/>
      <c r="N73" s="48">
        <v>1</v>
      </c>
      <c r="O73" s="48">
        <v>13</v>
      </c>
      <c r="P73" s="32">
        <v>1810102400</v>
      </c>
      <c r="Q73" s="33">
        <v>100</v>
      </c>
      <c r="R73" s="49">
        <f>R74</f>
        <v>803.1</v>
      </c>
      <c r="S73" s="49">
        <f>S74</f>
        <v>764.6</v>
      </c>
      <c r="T73" s="50">
        <f t="shared" si="12"/>
        <v>95.206076453741744</v>
      </c>
    </row>
    <row r="74" spans="1:20" ht="12.75" customHeight="1">
      <c r="A74" s="7"/>
      <c r="B74" s="80" t="s">
        <v>7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2"/>
      <c r="N74" s="48">
        <v>1</v>
      </c>
      <c r="O74" s="48">
        <v>13</v>
      </c>
      <c r="P74" s="32">
        <v>1810102400</v>
      </c>
      <c r="Q74" s="33" t="s">
        <v>6</v>
      </c>
      <c r="R74" s="49">
        <v>803.1</v>
      </c>
      <c r="S74" s="50">
        <v>764.6</v>
      </c>
      <c r="T74" s="50">
        <f t="shared" si="12"/>
        <v>95.206076453741744</v>
      </c>
    </row>
    <row r="75" spans="1:20" ht="21.75" customHeight="1">
      <c r="A75" s="7"/>
      <c r="B75" s="83" t="s">
        <v>128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5"/>
      <c r="N75" s="48">
        <v>1</v>
      </c>
      <c r="O75" s="48">
        <v>13</v>
      </c>
      <c r="P75" s="32">
        <v>1810102400</v>
      </c>
      <c r="Q75" s="33" t="s">
        <v>20</v>
      </c>
      <c r="R75" s="49">
        <f>R76</f>
        <v>310</v>
      </c>
      <c r="S75" s="50">
        <f>S76</f>
        <v>298</v>
      </c>
      <c r="T75" s="50">
        <f t="shared" ref="T75:T76" si="13">S75/R75*100</f>
        <v>96.129032258064512</v>
      </c>
    </row>
    <row r="76" spans="1:20" ht="21.75" customHeight="1">
      <c r="A76" s="7"/>
      <c r="B76" s="80" t="s">
        <v>19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2"/>
      <c r="N76" s="48">
        <v>1</v>
      </c>
      <c r="O76" s="48">
        <v>13</v>
      </c>
      <c r="P76" s="32">
        <v>1810102400</v>
      </c>
      <c r="Q76" s="33" t="s">
        <v>18</v>
      </c>
      <c r="R76" s="49">
        <v>310</v>
      </c>
      <c r="S76" s="50">
        <v>298</v>
      </c>
      <c r="T76" s="50">
        <f t="shared" si="13"/>
        <v>96.129032258064512</v>
      </c>
    </row>
    <row r="77" spans="1:20" ht="21.75" customHeight="1">
      <c r="A77" s="7"/>
      <c r="B77" s="113" t="s">
        <v>113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5"/>
      <c r="N77" s="48">
        <v>1</v>
      </c>
      <c r="O77" s="48">
        <v>13</v>
      </c>
      <c r="P77" s="32" t="s">
        <v>138</v>
      </c>
      <c r="Q77" s="33"/>
      <c r="R77" s="49">
        <f t="shared" ref="R77:R78" si="14">R78</f>
        <v>1.3</v>
      </c>
      <c r="S77" s="50">
        <f>S78</f>
        <v>1.3</v>
      </c>
      <c r="T77" s="50">
        <f t="shared" si="12"/>
        <v>100</v>
      </c>
    </row>
    <row r="78" spans="1:20" ht="21.75" customHeight="1">
      <c r="A78" s="7"/>
      <c r="B78" s="80" t="s">
        <v>5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2"/>
      <c r="N78" s="48">
        <v>1</v>
      </c>
      <c r="O78" s="48">
        <v>13</v>
      </c>
      <c r="P78" s="32" t="s">
        <v>138</v>
      </c>
      <c r="Q78" s="33">
        <v>500</v>
      </c>
      <c r="R78" s="49">
        <f t="shared" si="14"/>
        <v>1.3</v>
      </c>
      <c r="S78" s="50">
        <f>S79</f>
        <v>1.3</v>
      </c>
      <c r="T78" s="50">
        <f t="shared" si="12"/>
        <v>100</v>
      </c>
    </row>
    <row r="79" spans="1:20" ht="21.75" customHeight="1">
      <c r="A79" s="7"/>
      <c r="B79" s="80" t="s">
        <v>4</v>
      </c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2"/>
      <c r="N79" s="48">
        <v>1</v>
      </c>
      <c r="O79" s="48">
        <v>13</v>
      </c>
      <c r="P79" s="32" t="s">
        <v>138</v>
      </c>
      <c r="Q79" s="33">
        <v>540</v>
      </c>
      <c r="R79" s="49">
        <v>1.3</v>
      </c>
      <c r="S79" s="50">
        <v>1.3</v>
      </c>
      <c r="T79" s="50">
        <f t="shared" si="12"/>
        <v>100</v>
      </c>
    </row>
    <row r="80" spans="1:20" ht="21.75" customHeight="1">
      <c r="A80" s="7"/>
      <c r="B80" s="80" t="s">
        <v>194</v>
      </c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2"/>
      <c r="N80" s="48">
        <v>1</v>
      </c>
      <c r="O80" s="48">
        <v>13</v>
      </c>
      <c r="P80" s="32" t="s">
        <v>193</v>
      </c>
      <c r="Q80" s="33"/>
      <c r="R80" s="49">
        <f>R81</f>
        <v>50</v>
      </c>
      <c r="S80" s="49">
        <f>S81</f>
        <v>15</v>
      </c>
      <c r="T80" s="50">
        <f>S80/R80*100</f>
        <v>30</v>
      </c>
    </row>
    <row r="81" spans="1:20" ht="21.75" customHeight="1">
      <c r="A81" s="7"/>
      <c r="B81" s="80" t="s">
        <v>53</v>
      </c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2"/>
      <c r="N81" s="48">
        <v>1</v>
      </c>
      <c r="O81" s="48">
        <v>13</v>
      </c>
      <c r="P81" s="32" t="s">
        <v>195</v>
      </c>
      <c r="Q81" s="33"/>
      <c r="R81" s="49">
        <f>R82</f>
        <v>50</v>
      </c>
      <c r="S81" s="49">
        <f>S82</f>
        <v>15</v>
      </c>
      <c r="T81" s="50">
        <f t="shared" ref="T81:T83" si="15">S81/R81*100</f>
        <v>30</v>
      </c>
    </row>
    <row r="82" spans="1:20" ht="53.25" customHeight="1">
      <c r="A82" s="7"/>
      <c r="B82" s="80" t="s">
        <v>9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2"/>
      <c r="N82" s="48">
        <v>1</v>
      </c>
      <c r="O82" s="48">
        <v>13</v>
      </c>
      <c r="P82" s="32" t="s">
        <v>195</v>
      </c>
      <c r="Q82" s="33" t="s">
        <v>8</v>
      </c>
      <c r="R82" s="49">
        <f>R83</f>
        <v>50</v>
      </c>
      <c r="S82" s="50">
        <f t="shared" ref="S82" si="16">S83</f>
        <v>15</v>
      </c>
      <c r="T82" s="50">
        <f t="shared" si="15"/>
        <v>30</v>
      </c>
    </row>
    <row r="83" spans="1:20" ht="12.75" customHeight="1">
      <c r="A83" s="7"/>
      <c r="B83" s="80" t="s">
        <v>7</v>
      </c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2"/>
      <c r="N83" s="48">
        <v>1</v>
      </c>
      <c r="O83" s="48">
        <v>13</v>
      </c>
      <c r="P83" s="32" t="s">
        <v>195</v>
      </c>
      <c r="Q83" s="33" t="s">
        <v>6</v>
      </c>
      <c r="R83" s="49">
        <v>50</v>
      </c>
      <c r="S83" s="50">
        <v>15</v>
      </c>
      <c r="T83" s="50">
        <f t="shared" si="15"/>
        <v>30</v>
      </c>
    </row>
    <row r="84" spans="1:20" ht="12.75" customHeight="1">
      <c r="A84" s="7"/>
      <c r="B84" s="98" t="s">
        <v>187</v>
      </c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100"/>
      <c r="N84" s="53">
        <v>2</v>
      </c>
      <c r="O84" s="53">
        <v>0</v>
      </c>
      <c r="P84" s="34" t="s">
        <v>1</v>
      </c>
      <c r="Q84" s="35" t="s">
        <v>1</v>
      </c>
      <c r="R84" s="54">
        <f t="shared" ref="R84:S85" si="17">R85</f>
        <v>396</v>
      </c>
      <c r="S84" s="44">
        <f t="shared" si="17"/>
        <v>388.2</v>
      </c>
      <c r="T84" s="44">
        <f t="shared" si="12"/>
        <v>98.030303030303017</v>
      </c>
    </row>
    <row r="85" spans="1:20" ht="12.75" customHeight="1">
      <c r="A85" s="7"/>
      <c r="B85" s="89" t="s">
        <v>31</v>
      </c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1"/>
      <c r="N85" s="45">
        <v>2</v>
      </c>
      <c r="O85" s="45">
        <v>3</v>
      </c>
      <c r="P85" s="30" t="s">
        <v>1</v>
      </c>
      <c r="Q85" s="31" t="s">
        <v>1</v>
      </c>
      <c r="R85" s="46">
        <f t="shared" si="17"/>
        <v>396</v>
      </c>
      <c r="S85" s="47">
        <f t="shared" si="17"/>
        <v>388.2</v>
      </c>
      <c r="T85" s="47">
        <f t="shared" si="12"/>
        <v>98.030303030303017</v>
      </c>
    </row>
    <row r="86" spans="1:20" s="67" customFormat="1" ht="12.75" customHeight="1">
      <c r="A86" s="6"/>
      <c r="B86" s="92" t="s">
        <v>30</v>
      </c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4"/>
      <c r="N86" s="62">
        <v>2</v>
      </c>
      <c r="O86" s="62">
        <v>3</v>
      </c>
      <c r="P86" s="63">
        <v>5000000000</v>
      </c>
      <c r="Q86" s="64" t="s">
        <v>1</v>
      </c>
      <c r="R86" s="65">
        <f>R87</f>
        <v>396</v>
      </c>
      <c r="S86" s="66">
        <f>S87</f>
        <v>388.2</v>
      </c>
      <c r="T86" s="66">
        <f t="shared" si="12"/>
        <v>98.030303030303017</v>
      </c>
    </row>
    <row r="87" spans="1:20" ht="32.25" customHeight="1">
      <c r="A87" s="7"/>
      <c r="B87" s="113" t="s">
        <v>123</v>
      </c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5"/>
      <c r="N87" s="48">
        <v>2</v>
      </c>
      <c r="O87" s="48">
        <v>3</v>
      </c>
      <c r="P87" s="32">
        <v>5000100000</v>
      </c>
      <c r="Q87" s="33" t="s">
        <v>1</v>
      </c>
      <c r="R87" s="49">
        <f>R89</f>
        <v>396</v>
      </c>
      <c r="S87" s="50">
        <f t="shared" ref="S87:S89" si="18">S88</f>
        <v>388.2</v>
      </c>
      <c r="T87" s="50">
        <f t="shared" si="12"/>
        <v>98.030303030303017</v>
      </c>
    </row>
    <row r="88" spans="1:20" ht="53.25" customHeight="1">
      <c r="A88" s="7"/>
      <c r="B88" s="80" t="s">
        <v>56</v>
      </c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2"/>
      <c r="N88" s="48">
        <v>2</v>
      </c>
      <c r="O88" s="48">
        <v>3</v>
      </c>
      <c r="P88" s="32">
        <v>5000151180</v>
      </c>
      <c r="Q88" s="33"/>
      <c r="R88" s="49">
        <f>R89</f>
        <v>396</v>
      </c>
      <c r="S88" s="50">
        <f t="shared" si="18"/>
        <v>388.2</v>
      </c>
      <c r="T88" s="50">
        <f t="shared" si="12"/>
        <v>98.030303030303017</v>
      </c>
    </row>
    <row r="89" spans="1:20" ht="53.25" customHeight="1">
      <c r="A89" s="7"/>
      <c r="B89" s="80" t="s">
        <v>9</v>
      </c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2"/>
      <c r="N89" s="48">
        <v>2</v>
      </c>
      <c r="O89" s="48">
        <v>3</v>
      </c>
      <c r="P89" s="32">
        <v>5000151180</v>
      </c>
      <c r="Q89" s="33" t="s">
        <v>8</v>
      </c>
      <c r="R89" s="49">
        <f>R90</f>
        <v>396</v>
      </c>
      <c r="S89" s="50">
        <f t="shared" si="18"/>
        <v>388.2</v>
      </c>
      <c r="T89" s="50">
        <f t="shared" si="12"/>
        <v>98.030303030303017</v>
      </c>
    </row>
    <row r="90" spans="1:20" ht="21.75" customHeight="1">
      <c r="A90" s="7"/>
      <c r="B90" s="80" t="s">
        <v>29</v>
      </c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2"/>
      <c r="N90" s="48">
        <v>2</v>
      </c>
      <c r="O90" s="48">
        <v>3</v>
      </c>
      <c r="P90" s="32">
        <v>5000151180</v>
      </c>
      <c r="Q90" s="33" t="s">
        <v>28</v>
      </c>
      <c r="R90" s="49">
        <v>396</v>
      </c>
      <c r="S90" s="50">
        <v>388.2</v>
      </c>
      <c r="T90" s="50">
        <f t="shared" si="12"/>
        <v>98.030303030303017</v>
      </c>
    </row>
    <row r="91" spans="1:20" ht="21.75" customHeight="1">
      <c r="A91" s="7"/>
      <c r="B91" s="98" t="s">
        <v>188</v>
      </c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100"/>
      <c r="N91" s="53">
        <v>3</v>
      </c>
      <c r="O91" s="53">
        <v>0</v>
      </c>
      <c r="P91" s="34" t="s">
        <v>1</v>
      </c>
      <c r="Q91" s="35" t="s">
        <v>1</v>
      </c>
      <c r="R91" s="54">
        <f>R92+R99</f>
        <v>73.3</v>
      </c>
      <c r="S91" s="54">
        <f t="shared" ref="S91" si="19">S92+S99</f>
        <v>71.2</v>
      </c>
      <c r="T91" s="44">
        <f t="shared" si="12"/>
        <v>97.135061391541626</v>
      </c>
    </row>
    <row r="92" spans="1:20" ht="12.75" customHeight="1">
      <c r="A92" s="7"/>
      <c r="B92" s="89" t="s">
        <v>27</v>
      </c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1"/>
      <c r="N92" s="45">
        <v>3</v>
      </c>
      <c r="O92" s="45">
        <v>4</v>
      </c>
      <c r="P92" s="30" t="s">
        <v>1</v>
      </c>
      <c r="Q92" s="31" t="s">
        <v>1</v>
      </c>
      <c r="R92" s="46">
        <v>40</v>
      </c>
      <c r="S92" s="47">
        <f t="shared" ref="S92:S97" si="20">S93</f>
        <v>38.1</v>
      </c>
      <c r="T92" s="47">
        <f t="shared" si="12"/>
        <v>95.25</v>
      </c>
    </row>
    <row r="93" spans="1:20" s="67" customFormat="1" ht="42.75" customHeight="1">
      <c r="A93" s="6"/>
      <c r="B93" s="92" t="s">
        <v>124</v>
      </c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4"/>
      <c r="N93" s="62">
        <v>3</v>
      </c>
      <c r="O93" s="62">
        <v>4</v>
      </c>
      <c r="P93" s="63">
        <v>1000000000</v>
      </c>
      <c r="Q93" s="64" t="s">
        <v>1</v>
      </c>
      <c r="R93" s="65">
        <v>40</v>
      </c>
      <c r="S93" s="66">
        <f t="shared" si="20"/>
        <v>38.1</v>
      </c>
      <c r="T93" s="66">
        <f t="shared" si="12"/>
        <v>95.25</v>
      </c>
    </row>
    <row r="94" spans="1:20" ht="12.75" customHeight="1">
      <c r="A94" s="7"/>
      <c r="B94" s="95" t="s">
        <v>26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7"/>
      <c r="N94" s="48">
        <v>3</v>
      </c>
      <c r="O94" s="48">
        <v>4</v>
      </c>
      <c r="P94" s="32">
        <v>1010000000</v>
      </c>
      <c r="Q94" s="33" t="s">
        <v>1</v>
      </c>
      <c r="R94" s="49">
        <v>40</v>
      </c>
      <c r="S94" s="50">
        <f t="shared" si="20"/>
        <v>38.1</v>
      </c>
      <c r="T94" s="50">
        <f t="shared" si="12"/>
        <v>95.25</v>
      </c>
    </row>
    <row r="95" spans="1:20" ht="39.75" customHeight="1">
      <c r="A95" s="7"/>
      <c r="B95" s="95" t="s">
        <v>57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7"/>
      <c r="N95" s="48">
        <v>3</v>
      </c>
      <c r="O95" s="48">
        <v>4</v>
      </c>
      <c r="P95" s="32">
        <v>1010800000</v>
      </c>
      <c r="Q95" s="33" t="s">
        <v>1</v>
      </c>
      <c r="R95" s="49">
        <v>40</v>
      </c>
      <c r="S95" s="50">
        <f t="shared" si="20"/>
        <v>38.1</v>
      </c>
      <c r="T95" s="50">
        <f t="shared" si="12"/>
        <v>95.25</v>
      </c>
    </row>
    <row r="96" spans="1:20" ht="51.75" customHeight="1">
      <c r="A96" s="7"/>
      <c r="B96" s="80" t="s">
        <v>58</v>
      </c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2"/>
      <c r="N96" s="48">
        <v>3</v>
      </c>
      <c r="O96" s="48">
        <v>4</v>
      </c>
      <c r="P96" s="32" t="s">
        <v>59</v>
      </c>
      <c r="Q96" s="33"/>
      <c r="R96" s="49">
        <v>40</v>
      </c>
      <c r="S96" s="50">
        <f t="shared" si="20"/>
        <v>38.1</v>
      </c>
      <c r="T96" s="50">
        <f t="shared" si="12"/>
        <v>95.25</v>
      </c>
    </row>
    <row r="97" spans="1:20" ht="21.75" customHeight="1">
      <c r="A97" s="7"/>
      <c r="B97" s="83" t="s">
        <v>128</v>
      </c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5"/>
      <c r="N97" s="48">
        <v>3</v>
      </c>
      <c r="O97" s="48">
        <v>4</v>
      </c>
      <c r="P97" s="32" t="s">
        <v>59</v>
      </c>
      <c r="Q97" s="33" t="s">
        <v>20</v>
      </c>
      <c r="R97" s="49">
        <v>40</v>
      </c>
      <c r="S97" s="50">
        <f t="shared" si="20"/>
        <v>38.1</v>
      </c>
      <c r="T97" s="50">
        <f t="shared" si="12"/>
        <v>95.25</v>
      </c>
    </row>
    <row r="98" spans="1:20" ht="21.75" customHeight="1">
      <c r="A98" s="7"/>
      <c r="B98" s="80" t="s">
        <v>19</v>
      </c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2"/>
      <c r="N98" s="48">
        <v>3</v>
      </c>
      <c r="O98" s="48">
        <v>4</v>
      </c>
      <c r="P98" s="32" t="s">
        <v>59</v>
      </c>
      <c r="Q98" s="33" t="s">
        <v>18</v>
      </c>
      <c r="R98" s="49">
        <v>40</v>
      </c>
      <c r="S98" s="50">
        <v>38.1</v>
      </c>
      <c r="T98" s="50">
        <f t="shared" si="12"/>
        <v>95.25</v>
      </c>
    </row>
    <row r="99" spans="1:20" ht="21.75" customHeight="1">
      <c r="A99" s="7"/>
      <c r="B99" s="86" t="s">
        <v>51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8"/>
      <c r="N99" s="45">
        <v>3</v>
      </c>
      <c r="O99" s="45">
        <v>14</v>
      </c>
      <c r="P99" s="30"/>
      <c r="Q99" s="31"/>
      <c r="R99" s="46">
        <f t="shared" ref="R99:S100" si="21">R100</f>
        <v>33.299999999999997</v>
      </c>
      <c r="S99" s="47">
        <f t="shared" si="21"/>
        <v>33.1</v>
      </c>
      <c r="T99" s="47">
        <f t="shared" si="12"/>
        <v>99.399399399399414</v>
      </c>
    </row>
    <row r="100" spans="1:20" s="67" customFormat="1" ht="31.5" customHeight="1">
      <c r="A100" s="6"/>
      <c r="B100" s="101" t="s">
        <v>124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3"/>
      <c r="N100" s="62">
        <v>3</v>
      </c>
      <c r="O100" s="62">
        <v>14</v>
      </c>
      <c r="P100" s="63">
        <v>1000000000</v>
      </c>
      <c r="Q100" s="64"/>
      <c r="R100" s="65">
        <f t="shared" si="21"/>
        <v>33.299999999999997</v>
      </c>
      <c r="S100" s="66">
        <f t="shared" si="21"/>
        <v>33.1</v>
      </c>
      <c r="T100" s="66">
        <f t="shared" si="12"/>
        <v>99.399399399399414</v>
      </c>
    </row>
    <row r="101" spans="1:20" ht="21.75" customHeight="1">
      <c r="A101" s="7"/>
      <c r="B101" s="80" t="s">
        <v>60</v>
      </c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2"/>
      <c r="N101" s="48">
        <v>3</v>
      </c>
      <c r="O101" s="48">
        <v>14</v>
      </c>
      <c r="P101" s="32">
        <v>1010300000</v>
      </c>
      <c r="Q101" s="33"/>
      <c r="R101" s="49">
        <f>R102+R107</f>
        <v>33.299999999999997</v>
      </c>
      <c r="S101" s="49">
        <f>S102+S107</f>
        <v>33.1</v>
      </c>
      <c r="T101" s="50">
        <f t="shared" si="12"/>
        <v>99.399399399399414</v>
      </c>
    </row>
    <row r="102" spans="1:20" ht="21.75" customHeight="1">
      <c r="A102" s="7"/>
      <c r="B102" s="80" t="s">
        <v>140</v>
      </c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2"/>
      <c r="N102" s="48">
        <v>3</v>
      </c>
      <c r="O102" s="48">
        <v>14</v>
      </c>
      <c r="P102" s="32" t="s">
        <v>139</v>
      </c>
      <c r="Q102" s="33"/>
      <c r="R102" s="49">
        <f>R103+R105</f>
        <v>23.3</v>
      </c>
      <c r="S102" s="49">
        <f>S103+S105</f>
        <v>23.1</v>
      </c>
      <c r="T102" s="50">
        <f t="shared" si="12"/>
        <v>99.141630901287556</v>
      </c>
    </row>
    <row r="103" spans="1:20" ht="21.75" customHeight="1">
      <c r="A103" s="7"/>
      <c r="B103" s="80" t="s">
        <v>9</v>
      </c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2"/>
      <c r="N103" s="48">
        <v>3</v>
      </c>
      <c r="O103" s="48">
        <v>14</v>
      </c>
      <c r="P103" s="32" t="s">
        <v>139</v>
      </c>
      <c r="Q103" s="33">
        <v>100</v>
      </c>
      <c r="R103" s="49">
        <f>R104</f>
        <v>11.8</v>
      </c>
      <c r="S103" s="50">
        <f>S104</f>
        <v>11.6</v>
      </c>
      <c r="T103" s="50">
        <f t="shared" si="12"/>
        <v>98.305084745762699</v>
      </c>
    </row>
    <row r="104" spans="1:20" ht="21.75" customHeight="1">
      <c r="A104" s="7"/>
      <c r="B104" s="80" t="s">
        <v>29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2"/>
      <c r="N104" s="48">
        <v>3</v>
      </c>
      <c r="O104" s="48">
        <v>14</v>
      </c>
      <c r="P104" s="32" t="s">
        <v>139</v>
      </c>
      <c r="Q104" s="33">
        <v>120</v>
      </c>
      <c r="R104" s="72">
        <v>11.8</v>
      </c>
      <c r="S104" s="50">
        <v>11.6</v>
      </c>
      <c r="T104" s="50">
        <f t="shared" si="12"/>
        <v>98.305084745762699</v>
      </c>
    </row>
    <row r="105" spans="1:20" ht="21.75" customHeight="1">
      <c r="A105" s="7"/>
      <c r="B105" s="83" t="s">
        <v>128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5"/>
      <c r="N105" s="48">
        <v>3</v>
      </c>
      <c r="O105" s="48">
        <v>14</v>
      </c>
      <c r="P105" s="32" t="s">
        <v>139</v>
      </c>
      <c r="Q105" s="33" t="s">
        <v>20</v>
      </c>
      <c r="R105" s="49">
        <f>R106</f>
        <v>11.5</v>
      </c>
      <c r="S105" s="49">
        <f>S106</f>
        <v>11.5</v>
      </c>
      <c r="T105" s="50">
        <f t="shared" ref="T105:T106" si="22">S105/R105*100</f>
        <v>100</v>
      </c>
    </row>
    <row r="106" spans="1:20" ht="21.75" customHeight="1">
      <c r="A106" s="7"/>
      <c r="B106" s="80" t="s">
        <v>19</v>
      </c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2"/>
      <c r="N106" s="48">
        <v>3</v>
      </c>
      <c r="O106" s="48">
        <v>14</v>
      </c>
      <c r="P106" s="32" t="s">
        <v>139</v>
      </c>
      <c r="Q106" s="33" t="s">
        <v>18</v>
      </c>
      <c r="R106" s="49">
        <v>11.5</v>
      </c>
      <c r="S106" s="50">
        <v>11.5</v>
      </c>
      <c r="T106" s="50">
        <f t="shared" si="22"/>
        <v>100</v>
      </c>
    </row>
    <row r="107" spans="1:20" ht="21.75" customHeight="1">
      <c r="A107" s="7"/>
      <c r="B107" s="141" t="s">
        <v>197</v>
      </c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3"/>
      <c r="N107" s="48">
        <v>3</v>
      </c>
      <c r="O107" s="48">
        <v>14</v>
      </c>
      <c r="P107" s="32" t="s">
        <v>196</v>
      </c>
      <c r="Q107" s="33"/>
      <c r="R107" s="49">
        <f t="shared" ref="R107:S108" si="23">R108</f>
        <v>10</v>
      </c>
      <c r="S107" s="50">
        <f t="shared" si="23"/>
        <v>10</v>
      </c>
      <c r="T107" s="50">
        <f t="shared" si="12"/>
        <v>100</v>
      </c>
    </row>
    <row r="108" spans="1:20" ht="21.75" customHeight="1">
      <c r="A108" s="7"/>
      <c r="B108" s="80" t="s">
        <v>9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2"/>
      <c r="N108" s="48">
        <v>3</v>
      </c>
      <c r="O108" s="48">
        <v>14</v>
      </c>
      <c r="P108" s="32" t="s">
        <v>196</v>
      </c>
      <c r="Q108" s="33">
        <v>100</v>
      </c>
      <c r="R108" s="49">
        <f t="shared" si="23"/>
        <v>10</v>
      </c>
      <c r="S108" s="50">
        <f t="shared" si="23"/>
        <v>10</v>
      </c>
      <c r="T108" s="50">
        <f t="shared" si="12"/>
        <v>100</v>
      </c>
    </row>
    <row r="109" spans="1:20" ht="21.75" customHeight="1">
      <c r="A109" s="7"/>
      <c r="B109" s="80" t="s">
        <v>29</v>
      </c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2"/>
      <c r="N109" s="48">
        <v>3</v>
      </c>
      <c r="O109" s="48">
        <v>14</v>
      </c>
      <c r="P109" s="32" t="s">
        <v>196</v>
      </c>
      <c r="Q109" s="33">
        <v>120</v>
      </c>
      <c r="R109" s="49">
        <v>10</v>
      </c>
      <c r="S109" s="50">
        <v>10</v>
      </c>
      <c r="T109" s="50">
        <f t="shared" si="12"/>
        <v>100</v>
      </c>
    </row>
    <row r="110" spans="1:20" ht="21.75" customHeight="1">
      <c r="A110" s="7"/>
      <c r="B110" s="98" t="s">
        <v>189</v>
      </c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100"/>
      <c r="N110" s="53">
        <v>4</v>
      </c>
      <c r="O110" s="53">
        <v>0</v>
      </c>
      <c r="P110" s="34" t="s">
        <v>1</v>
      </c>
      <c r="Q110" s="35" t="s">
        <v>1</v>
      </c>
      <c r="R110" s="54">
        <f>R138+R111+R148+R127</f>
        <v>3245.3</v>
      </c>
      <c r="S110" s="44">
        <f>S111+S127+S138+S148</f>
        <v>2817.8999999999996</v>
      </c>
      <c r="T110" s="44">
        <f t="shared" si="12"/>
        <v>86.830185190891427</v>
      </c>
    </row>
    <row r="111" spans="1:20" ht="21.75" customHeight="1">
      <c r="A111" s="7"/>
      <c r="B111" s="89" t="s">
        <v>61</v>
      </c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1"/>
      <c r="N111" s="45">
        <v>4</v>
      </c>
      <c r="O111" s="45">
        <v>1</v>
      </c>
      <c r="P111" s="30" t="s">
        <v>1</v>
      </c>
      <c r="Q111" s="31" t="s">
        <v>1</v>
      </c>
      <c r="R111" s="46">
        <f>R112</f>
        <v>1737.7</v>
      </c>
      <c r="S111" s="47">
        <f t="shared" ref="R111:S112" si="24">S112</f>
        <v>1678</v>
      </c>
      <c r="T111" s="47">
        <f t="shared" si="12"/>
        <v>96.564424238936525</v>
      </c>
    </row>
    <row r="112" spans="1:20" s="67" customFormat="1" ht="21.75" customHeight="1">
      <c r="A112" s="6"/>
      <c r="B112" s="92" t="s">
        <v>180</v>
      </c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4"/>
      <c r="N112" s="62">
        <v>4</v>
      </c>
      <c r="O112" s="62">
        <v>1</v>
      </c>
      <c r="P112" s="63" t="s">
        <v>114</v>
      </c>
      <c r="Q112" s="64" t="s">
        <v>1</v>
      </c>
      <c r="R112" s="65">
        <f t="shared" si="24"/>
        <v>1737.7</v>
      </c>
      <c r="S112" s="66">
        <f t="shared" si="24"/>
        <v>1678</v>
      </c>
      <c r="T112" s="66">
        <f t="shared" si="12"/>
        <v>96.564424238936525</v>
      </c>
    </row>
    <row r="113" spans="1:20" ht="21.75" customHeight="1">
      <c r="A113" s="7"/>
      <c r="B113" s="95" t="s">
        <v>62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7"/>
      <c r="N113" s="48">
        <v>4</v>
      </c>
      <c r="O113" s="48">
        <v>1</v>
      </c>
      <c r="P113" s="32" t="s">
        <v>115</v>
      </c>
      <c r="Q113" s="33" t="s">
        <v>1</v>
      </c>
      <c r="R113" s="49">
        <f>R114</f>
        <v>1737.7</v>
      </c>
      <c r="S113" s="50">
        <f>S114</f>
        <v>1678</v>
      </c>
      <c r="T113" s="50">
        <f t="shared" si="12"/>
        <v>96.564424238936525</v>
      </c>
    </row>
    <row r="114" spans="1:20" ht="21.75" customHeight="1">
      <c r="A114" s="7"/>
      <c r="B114" s="95" t="s">
        <v>63</v>
      </c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7"/>
      <c r="N114" s="48">
        <v>4</v>
      </c>
      <c r="O114" s="48">
        <v>1</v>
      </c>
      <c r="P114" s="32" t="s">
        <v>116</v>
      </c>
      <c r="Q114" s="33" t="s">
        <v>1</v>
      </c>
      <c r="R114" s="49">
        <f>R116+R118+R121</f>
        <v>1737.7</v>
      </c>
      <c r="S114" s="49">
        <f>S116+S118+S121</f>
        <v>1678</v>
      </c>
      <c r="T114" s="50">
        <f t="shared" si="12"/>
        <v>96.564424238936525</v>
      </c>
    </row>
    <row r="115" spans="1:20" ht="12.75" customHeight="1">
      <c r="A115" s="7"/>
      <c r="B115" s="80" t="s">
        <v>64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2"/>
      <c r="N115" s="48">
        <v>4</v>
      </c>
      <c r="O115" s="48">
        <v>1</v>
      </c>
      <c r="P115" s="32" t="s">
        <v>117</v>
      </c>
      <c r="Q115" s="33"/>
      <c r="R115" s="49">
        <f>R116</f>
        <v>1455.7</v>
      </c>
      <c r="S115" s="50">
        <f t="shared" ref="S115:S116" si="25">S116</f>
        <v>1455.7</v>
      </c>
      <c r="T115" s="50">
        <f t="shared" si="12"/>
        <v>100</v>
      </c>
    </row>
    <row r="116" spans="1:20" ht="12.75" customHeight="1">
      <c r="A116" s="7"/>
      <c r="B116" s="80" t="s">
        <v>9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2"/>
      <c r="N116" s="48">
        <v>4</v>
      </c>
      <c r="O116" s="48">
        <v>1</v>
      </c>
      <c r="P116" s="32" t="s">
        <v>117</v>
      </c>
      <c r="Q116" s="33" t="s">
        <v>8</v>
      </c>
      <c r="R116" s="49">
        <f>R117</f>
        <v>1455.7</v>
      </c>
      <c r="S116" s="50">
        <f t="shared" si="25"/>
        <v>1455.7</v>
      </c>
      <c r="T116" s="50">
        <f t="shared" si="12"/>
        <v>100</v>
      </c>
    </row>
    <row r="117" spans="1:20" ht="21.75" customHeight="1">
      <c r="A117" s="7"/>
      <c r="B117" s="80" t="s">
        <v>7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2"/>
      <c r="N117" s="48">
        <v>4</v>
      </c>
      <c r="O117" s="48">
        <v>1</v>
      </c>
      <c r="P117" s="32" t="s">
        <v>117</v>
      </c>
      <c r="Q117" s="33" t="s">
        <v>6</v>
      </c>
      <c r="R117" s="49">
        <v>1455.7</v>
      </c>
      <c r="S117" s="50">
        <v>1455.7</v>
      </c>
      <c r="T117" s="50">
        <f t="shared" si="12"/>
        <v>100</v>
      </c>
    </row>
    <row r="118" spans="1:20" ht="21.75" customHeight="1">
      <c r="A118" s="7"/>
      <c r="B118" s="80" t="s">
        <v>141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2"/>
      <c r="N118" s="48">
        <v>4</v>
      </c>
      <c r="O118" s="48">
        <v>1</v>
      </c>
      <c r="P118" s="32" t="s">
        <v>198</v>
      </c>
      <c r="Q118" s="33"/>
      <c r="R118" s="49">
        <f>R119</f>
        <v>15</v>
      </c>
      <c r="S118" s="50">
        <f>S119</f>
        <v>0</v>
      </c>
      <c r="T118" s="50">
        <f t="shared" si="12"/>
        <v>0</v>
      </c>
    </row>
    <row r="119" spans="1:20" ht="32.25" customHeight="1">
      <c r="A119" s="7"/>
      <c r="B119" s="80" t="s">
        <v>9</v>
      </c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2"/>
      <c r="N119" s="48">
        <v>4</v>
      </c>
      <c r="O119" s="48">
        <v>1</v>
      </c>
      <c r="P119" s="32" t="s">
        <v>198</v>
      </c>
      <c r="Q119" s="33">
        <v>100</v>
      </c>
      <c r="R119" s="49">
        <f>R120</f>
        <v>15</v>
      </c>
      <c r="S119" s="50">
        <v>0</v>
      </c>
      <c r="T119" s="50">
        <f>S119/R119*100</f>
        <v>0</v>
      </c>
    </row>
    <row r="120" spans="1:20" ht="37.5" customHeight="1">
      <c r="A120" s="7"/>
      <c r="B120" s="80" t="s">
        <v>7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2"/>
      <c r="N120" s="48">
        <v>4</v>
      </c>
      <c r="O120" s="48">
        <v>1</v>
      </c>
      <c r="P120" s="32" t="s">
        <v>198</v>
      </c>
      <c r="Q120" s="33">
        <v>110</v>
      </c>
      <c r="R120" s="49">
        <v>15</v>
      </c>
      <c r="S120" s="50">
        <v>0</v>
      </c>
      <c r="T120" s="50">
        <f>S120/R120*100</f>
        <v>0</v>
      </c>
    </row>
    <row r="121" spans="1:20" ht="16.5" customHeight="1">
      <c r="A121" s="7"/>
      <c r="B121" s="144" t="s">
        <v>211</v>
      </c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6"/>
      <c r="N121" s="48">
        <v>4</v>
      </c>
      <c r="O121" s="48">
        <v>1</v>
      </c>
      <c r="P121" s="32" t="s">
        <v>212</v>
      </c>
      <c r="Q121" s="33"/>
      <c r="R121" s="49">
        <f>R122</f>
        <v>267</v>
      </c>
      <c r="S121" s="49">
        <f>S122</f>
        <v>222.29999999999998</v>
      </c>
      <c r="T121" s="50">
        <f>S121/R121*100</f>
        <v>83.258426966292134</v>
      </c>
    </row>
    <row r="122" spans="1:20" ht="23.25" customHeight="1">
      <c r="A122" s="7"/>
      <c r="B122" s="147" t="s">
        <v>65</v>
      </c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9"/>
      <c r="N122" s="48">
        <v>4</v>
      </c>
      <c r="O122" s="48">
        <v>1</v>
      </c>
      <c r="P122" s="32" t="s">
        <v>213</v>
      </c>
      <c r="Q122" s="33"/>
      <c r="R122" s="49">
        <f>R124+R126</f>
        <v>267</v>
      </c>
      <c r="S122" s="49">
        <f>S124+S126</f>
        <v>222.29999999999998</v>
      </c>
      <c r="T122" s="50">
        <f t="shared" ref="T122:T126" si="26">S122/R122*100</f>
        <v>83.258426966292134</v>
      </c>
    </row>
    <row r="123" spans="1:20" ht="32.25" customHeight="1">
      <c r="A123" s="7"/>
      <c r="B123" s="80" t="s">
        <v>9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2"/>
      <c r="N123" s="48">
        <v>4</v>
      </c>
      <c r="O123" s="48">
        <v>1</v>
      </c>
      <c r="P123" s="32" t="s">
        <v>213</v>
      </c>
      <c r="Q123" s="33">
        <v>100</v>
      </c>
      <c r="R123" s="49">
        <f>R124</f>
        <v>227</v>
      </c>
      <c r="S123" s="49">
        <f>S124</f>
        <v>215.7</v>
      </c>
      <c r="T123" s="50">
        <f t="shared" si="26"/>
        <v>95.022026431718061</v>
      </c>
    </row>
    <row r="124" spans="1:20" ht="13.5" customHeight="1">
      <c r="A124" s="7"/>
      <c r="B124" s="80" t="s">
        <v>7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2"/>
      <c r="N124" s="48">
        <v>4</v>
      </c>
      <c r="O124" s="48">
        <v>1</v>
      </c>
      <c r="P124" s="32" t="s">
        <v>213</v>
      </c>
      <c r="Q124" s="33">
        <v>110</v>
      </c>
      <c r="R124" s="49">
        <v>227</v>
      </c>
      <c r="S124" s="50">
        <v>215.7</v>
      </c>
      <c r="T124" s="50">
        <f t="shared" si="26"/>
        <v>95.022026431718061</v>
      </c>
    </row>
    <row r="125" spans="1:20" ht="13.5" customHeight="1">
      <c r="A125" s="7"/>
      <c r="B125" s="83" t="s">
        <v>128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5"/>
      <c r="N125" s="48">
        <v>4</v>
      </c>
      <c r="O125" s="48">
        <v>1</v>
      </c>
      <c r="P125" s="32" t="s">
        <v>213</v>
      </c>
      <c r="Q125" s="33">
        <v>200</v>
      </c>
      <c r="R125" s="49">
        <f>R126</f>
        <v>40</v>
      </c>
      <c r="S125" s="49">
        <f>S126</f>
        <v>6.6</v>
      </c>
      <c r="T125" s="50">
        <f t="shared" si="26"/>
        <v>16.499999999999996</v>
      </c>
    </row>
    <row r="126" spans="1:20" ht="15" customHeight="1">
      <c r="A126" s="7"/>
      <c r="B126" s="80" t="s">
        <v>19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2"/>
      <c r="N126" s="48">
        <v>4</v>
      </c>
      <c r="O126" s="48">
        <v>1</v>
      </c>
      <c r="P126" s="32" t="s">
        <v>213</v>
      </c>
      <c r="Q126" s="33">
        <v>240</v>
      </c>
      <c r="R126" s="49">
        <v>40</v>
      </c>
      <c r="S126" s="50">
        <v>6.6</v>
      </c>
      <c r="T126" s="50">
        <f t="shared" si="26"/>
        <v>16.499999999999996</v>
      </c>
    </row>
    <row r="127" spans="1:20" ht="31.5" customHeight="1">
      <c r="A127" s="7"/>
      <c r="B127" s="86" t="s">
        <v>145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8"/>
      <c r="N127" s="45">
        <v>4</v>
      </c>
      <c r="O127" s="45">
        <v>9</v>
      </c>
      <c r="P127" s="30"/>
      <c r="Q127" s="31"/>
      <c r="R127" s="46">
        <f>R128</f>
        <v>610.70000000000005</v>
      </c>
      <c r="S127" s="47">
        <f>S128</f>
        <v>292.7</v>
      </c>
      <c r="T127" s="47">
        <f t="shared" si="12"/>
        <v>47.928606517111504</v>
      </c>
    </row>
    <row r="128" spans="1:20" s="67" customFormat="1" ht="12.75" customHeight="1">
      <c r="A128" s="6"/>
      <c r="B128" s="101" t="s">
        <v>146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3"/>
      <c r="N128" s="62">
        <v>4</v>
      </c>
      <c r="O128" s="62">
        <v>9</v>
      </c>
      <c r="P128" s="63" t="s">
        <v>144</v>
      </c>
      <c r="Q128" s="64"/>
      <c r="R128" s="65">
        <f t="shared" ref="R128" si="27">R129</f>
        <v>610.70000000000005</v>
      </c>
      <c r="S128" s="66">
        <f>S129</f>
        <v>292.7</v>
      </c>
      <c r="T128" s="66">
        <f t="shared" si="12"/>
        <v>47.928606517111504</v>
      </c>
    </row>
    <row r="129" spans="1:20" ht="12.75" customHeight="1">
      <c r="A129" s="7"/>
      <c r="B129" s="80" t="s">
        <v>147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2"/>
      <c r="N129" s="48">
        <v>4</v>
      </c>
      <c r="O129" s="48">
        <v>9</v>
      </c>
      <c r="P129" s="32" t="s">
        <v>148</v>
      </c>
      <c r="Q129" s="33"/>
      <c r="R129" s="49">
        <f>R134+R130</f>
        <v>610.70000000000005</v>
      </c>
      <c r="S129" s="49">
        <f>S134+S130</f>
        <v>292.7</v>
      </c>
      <c r="T129" s="50">
        <f t="shared" si="12"/>
        <v>47.928606517111504</v>
      </c>
    </row>
    <row r="130" spans="1:20" ht="12.75" customHeight="1">
      <c r="A130" s="7"/>
      <c r="B130" s="80" t="s">
        <v>200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2"/>
      <c r="N130" s="48">
        <v>4</v>
      </c>
      <c r="O130" s="48">
        <v>9</v>
      </c>
      <c r="P130" s="32" t="s">
        <v>199</v>
      </c>
      <c r="Q130" s="33"/>
      <c r="R130" s="49">
        <f>R131</f>
        <v>10.199999999999999</v>
      </c>
      <c r="S130" s="49">
        <f>S131</f>
        <v>10.199999999999999</v>
      </c>
      <c r="T130" s="50">
        <f>S130/R130*100</f>
        <v>100</v>
      </c>
    </row>
    <row r="131" spans="1:20" ht="25.5" customHeight="1">
      <c r="A131" s="7"/>
      <c r="B131" s="104" t="s">
        <v>113</v>
      </c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6"/>
      <c r="N131" s="48">
        <v>4</v>
      </c>
      <c r="O131" s="48">
        <v>9</v>
      </c>
      <c r="P131" s="32" t="s">
        <v>201</v>
      </c>
      <c r="Q131" s="33"/>
      <c r="R131" s="51">
        <f t="shared" ref="R131:S132" si="28">R132</f>
        <v>10.199999999999999</v>
      </c>
      <c r="S131" s="51">
        <f t="shared" si="28"/>
        <v>10.199999999999999</v>
      </c>
      <c r="T131" s="50">
        <f t="shared" ref="T131:T133" si="29">S131/R131*100</f>
        <v>100</v>
      </c>
    </row>
    <row r="132" spans="1:20" ht="23.25" customHeight="1">
      <c r="A132" s="7"/>
      <c r="B132" s="104" t="s">
        <v>5</v>
      </c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6"/>
      <c r="N132" s="48">
        <v>4</v>
      </c>
      <c r="O132" s="48">
        <v>9</v>
      </c>
      <c r="P132" s="32" t="s">
        <v>201</v>
      </c>
      <c r="Q132" s="33">
        <v>500</v>
      </c>
      <c r="R132" s="51">
        <f t="shared" si="28"/>
        <v>10.199999999999999</v>
      </c>
      <c r="S132" s="51">
        <f t="shared" si="28"/>
        <v>10.199999999999999</v>
      </c>
      <c r="T132" s="50">
        <f t="shared" si="29"/>
        <v>100</v>
      </c>
    </row>
    <row r="133" spans="1:20" ht="21" customHeight="1">
      <c r="A133" s="7"/>
      <c r="B133" s="104" t="s">
        <v>4</v>
      </c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6"/>
      <c r="N133" s="48">
        <v>4</v>
      </c>
      <c r="O133" s="48">
        <v>9</v>
      </c>
      <c r="P133" s="32" t="s">
        <v>201</v>
      </c>
      <c r="Q133" s="33">
        <v>540</v>
      </c>
      <c r="R133" s="51">
        <v>10.199999999999999</v>
      </c>
      <c r="S133" s="52">
        <v>10.199999999999999</v>
      </c>
      <c r="T133" s="50">
        <f t="shared" si="29"/>
        <v>100</v>
      </c>
    </row>
    <row r="134" spans="1:20" ht="12.75" customHeight="1">
      <c r="A134" s="7"/>
      <c r="B134" s="80" t="s">
        <v>168</v>
      </c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2"/>
      <c r="N134" s="48">
        <v>4</v>
      </c>
      <c r="O134" s="48">
        <v>9</v>
      </c>
      <c r="P134" s="32" t="s">
        <v>169</v>
      </c>
      <c r="Q134" s="33"/>
      <c r="R134" s="49">
        <f t="shared" ref="R134:S136" si="30">R135</f>
        <v>600.5</v>
      </c>
      <c r="S134" s="50">
        <f t="shared" si="30"/>
        <v>282.5</v>
      </c>
      <c r="T134" s="50">
        <f t="shared" si="12"/>
        <v>47.044129891756867</v>
      </c>
    </row>
    <row r="135" spans="1:20" ht="12.75" customHeight="1">
      <c r="A135" s="7"/>
      <c r="B135" s="80" t="s">
        <v>65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2"/>
      <c r="N135" s="48">
        <v>4</v>
      </c>
      <c r="O135" s="48">
        <v>9</v>
      </c>
      <c r="P135" s="32" t="s">
        <v>170</v>
      </c>
      <c r="Q135" s="33"/>
      <c r="R135" s="49">
        <f>R136</f>
        <v>600.5</v>
      </c>
      <c r="S135" s="50">
        <f t="shared" si="30"/>
        <v>282.5</v>
      </c>
      <c r="T135" s="50">
        <f t="shared" si="12"/>
        <v>47.044129891756867</v>
      </c>
    </row>
    <row r="136" spans="1:20" ht="12.75" customHeight="1">
      <c r="A136" s="7"/>
      <c r="B136" s="83" t="s">
        <v>128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5"/>
      <c r="N136" s="48">
        <v>4</v>
      </c>
      <c r="O136" s="48">
        <v>9</v>
      </c>
      <c r="P136" s="32" t="s">
        <v>170</v>
      </c>
      <c r="Q136" s="33">
        <v>200</v>
      </c>
      <c r="R136" s="49">
        <f t="shared" si="30"/>
        <v>600.5</v>
      </c>
      <c r="S136" s="50">
        <f t="shared" si="30"/>
        <v>282.5</v>
      </c>
      <c r="T136" s="50">
        <f t="shared" si="12"/>
        <v>47.044129891756867</v>
      </c>
    </row>
    <row r="137" spans="1:20" ht="12.75" customHeight="1">
      <c r="A137" s="7"/>
      <c r="B137" s="80" t="s">
        <v>19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2"/>
      <c r="N137" s="48">
        <v>4</v>
      </c>
      <c r="O137" s="48">
        <v>9</v>
      </c>
      <c r="P137" s="32" t="s">
        <v>170</v>
      </c>
      <c r="Q137" s="33">
        <v>240</v>
      </c>
      <c r="R137" s="49">
        <v>600.5</v>
      </c>
      <c r="S137" s="50">
        <v>282.5</v>
      </c>
      <c r="T137" s="50">
        <f t="shared" si="12"/>
        <v>47.044129891756867</v>
      </c>
    </row>
    <row r="138" spans="1:20" ht="12.75" customHeight="1">
      <c r="A138" s="7"/>
      <c r="B138" s="89" t="s">
        <v>25</v>
      </c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1"/>
      <c r="N138" s="45">
        <v>4</v>
      </c>
      <c r="O138" s="45">
        <v>10</v>
      </c>
      <c r="P138" s="30" t="s">
        <v>1</v>
      </c>
      <c r="Q138" s="31" t="s">
        <v>1</v>
      </c>
      <c r="R138" s="46">
        <f t="shared" ref="R138:S140" si="31">R139</f>
        <v>891.7</v>
      </c>
      <c r="S138" s="47">
        <f t="shared" si="31"/>
        <v>842</v>
      </c>
      <c r="T138" s="47">
        <f t="shared" si="12"/>
        <v>94.426376584052932</v>
      </c>
    </row>
    <row r="139" spans="1:20" s="67" customFormat="1" ht="12.75" customHeight="1">
      <c r="A139" s="6"/>
      <c r="B139" s="92" t="s">
        <v>181</v>
      </c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4"/>
      <c r="N139" s="62">
        <v>4</v>
      </c>
      <c r="O139" s="62">
        <v>10</v>
      </c>
      <c r="P139" s="63">
        <v>1400000000</v>
      </c>
      <c r="Q139" s="64" t="s">
        <v>1</v>
      </c>
      <c r="R139" s="65">
        <f t="shared" si="31"/>
        <v>891.7</v>
      </c>
      <c r="S139" s="66">
        <f t="shared" si="31"/>
        <v>842</v>
      </c>
      <c r="T139" s="66">
        <f t="shared" si="12"/>
        <v>94.426376584052932</v>
      </c>
    </row>
    <row r="140" spans="1:20" ht="12.75" customHeight="1">
      <c r="A140" s="7"/>
      <c r="B140" s="95" t="s">
        <v>125</v>
      </c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7"/>
      <c r="N140" s="48">
        <v>4</v>
      </c>
      <c r="O140" s="48">
        <v>10</v>
      </c>
      <c r="P140" s="32">
        <v>1410000000</v>
      </c>
      <c r="Q140" s="33" t="s">
        <v>1</v>
      </c>
      <c r="R140" s="49">
        <f t="shared" si="31"/>
        <v>891.7</v>
      </c>
      <c r="S140" s="50">
        <f t="shared" si="31"/>
        <v>842</v>
      </c>
      <c r="T140" s="50">
        <f t="shared" si="12"/>
        <v>94.426376584052932</v>
      </c>
    </row>
    <row r="141" spans="1:20" ht="12.75" customHeight="1">
      <c r="A141" s="7"/>
      <c r="B141" s="95" t="s">
        <v>126</v>
      </c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7"/>
      <c r="N141" s="48">
        <v>4</v>
      </c>
      <c r="O141" s="48">
        <v>10</v>
      </c>
      <c r="P141" s="32">
        <v>1410100000</v>
      </c>
      <c r="Q141" s="33" t="s">
        <v>1</v>
      </c>
      <c r="R141" s="49">
        <f>R142+R145</f>
        <v>891.7</v>
      </c>
      <c r="S141" s="50">
        <f>S142+S145</f>
        <v>842</v>
      </c>
      <c r="T141" s="50">
        <f t="shared" si="12"/>
        <v>94.426376584052932</v>
      </c>
    </row>
    <row r="142" spans="1:20" ht="12.75" customHeight="1">
      <c r="A142" s="7"/>
      <c r="B142" s="80" t="s">
        <v>65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2"/>
      <c r="N142" s="48">
        <v>4</v>
      </c>
      <c r="O142" s="48">
        <v>10</v>
      </c>
      <c r="P142" s="32">
        <v>1410199990</v>
      </c>
      <c r="Q142" s="33"/>
      <c r="R142" s="49">
        <f>R143</f>
        <v>271</v>
      </c>
      <c r="S142" s="50">
        <f t="shared" ref="S142:S143" si="32">S143</f>
        <v>236.9</v>
      </c>
      <c r="T142" s="50">
        <f t="shared" si="12"/>
        <v>87.416974169741707</v>
      </c>
    </row>
    <row r="143" spans="1:20" ht="12.75" customHeight="1">
      <c r="A143" s="7"/>
      <c r="B143" s="83" t="s">
        <v>128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5"/>
      <c r="N143" s="48">
        <v>4</v>
      </c>
      <c r="O143" s="48">
        <v>10</v>
      </c>
      <c r="P143" s="32">
        <v>1410199990</v>
      </c>
      <c r="Q143" s="33" t="s">
        <v>20</v>
      </c>
      <c r="R143" s="49">
        <f>R144</f>
        <v>271</v>
      </c>
      <c r="S143" s="50">
        <f t="shared" si="32"/>
        <v>236.9</v>
      </c>
      <c r="T143" s="50">
        <f t="shared" si="12"/>
        <v>87.416974169741707</v>
      </c>
    </row>
    <row r="144" spans="1:20" ht="21.75" customHeight="1">
      <c r="A144" s="7"/>
      <c r="B144" s="80" t="s">
        <v>19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2"/>
      <c r="N144" s="48">
        <v>4</v>
      </c>
      <c r="O144" s="48">
        <v>10</v>
      </c>
      <c r="P144" s="32">
        <v>1410199990</v>
      </c>
      <c r="Q144" s="33" t="s">
        <v>18</v>
      </c>
      <c r="R144" s="49">
        <v>271</v>
      </c>
      <c r="S144" s="50">
        <v>236.9</v>
      </c>
      <c r="T144" s="50">
        <f t="shared" si="12"/>
        <v>87.416974169741707</v>
      </c>
    </row>
    <row r="145" spans="1:20" ht="32.25" customHeight="1">
      <c r="A145" s="7"/>
      <c r="B145" s="95" t="s">
        <v>24</v>
      </c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7"/>
      <c r="N145" s="48">
        <v>4</v>
      </c>
      <c r="O145" s="48">
        <v>10</v>
      </c>
      <c r="P145" s="32">
        <v>1410120070</v>
      </c>
      <c r="Q145" s="33" t="s">
        <v>1</v>
      </c>
      <c r="R145" s="49">
        <f t="shared" ref="R145:S146" si="33">R146</f>
        <v>620.70000000000005</v>
      </c>
      <c r="S145" s="50">
        <f t="shared" si="33"/>
        <v>605.1</v>
      </c>
      <c r="T145" s="50">
        <f t="shared" si="12"/>
        <v>97.486708554857415</v>
      </c>
    </row>
    <row r="146" spans="1:20" ht="42.75" customHeight="1">
      <c r="A146" s="7"/>
      <c r="B146" s="83" t="s">
        <v>128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5"/>
      <c r="N146" s="48">
        <v>4</v>
      </c>
      <c r="O146" s="48">
        <v>10</v>
      </c>
      <c r="P146" s="32">
        <v>1410120070</v>
      </c>
      <c r="Q146" s="33" t="s">
        <v>20</v>
      </c>
      <c r="R146" s="49">
        <f t="shared" si="33"/>
        <v>620.70000000000005</v>
      </c>
      <c r="S146" s="50">
        <f t="shared" si="33"/>
        <v>605.1</v>
      </c>
      <c r="T146" s="50">
        <f t="shared" si="12"/>
        <v>97.486708554857415</v>
      </c>
    </row>
    <row r="147" spans="1:20" ht="21.75" customHeight="1">
      <c r="A147" s="7"/>
      <c r="B147" s="80" t="s">
        <v>19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2"/>
      <c r="N147" s="48">
        <v>4</v>
      </c>
      <c r="O147" s="48">
        <v>10</v>
      </c>
      <c r="P147" s="32">
        <v>1410120070</v>
      </c>
      <c r="Q147" s="33" t="s">
        <v>18</v>
      </c>
      <c r="R147" s="72">
        <v>620.70000000000005</v>
      </c>
      <c r="S147" s="73">
        <v>605.1</v>
      </c>
      <c r="T147" s="50">
        <f t="shared" si="12"/>
        <v>97.486708554857415</v>
      </c>
    </row>
    <row r="148" spans="1:20" ht="21.75" customHeight="1">
      <c r="A148" s="7"/>
      <c r="B148" s="86" t="s">
        <v>136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8"/>
      <c r="N148" s="45">
        <v>4</v>
      </c>
      <c r="O148" s="45">
        <v>12</v>
      </c>
      <c r="P148" s="30"/>
      <c r="Q148" s="31"/>
      <c r="R148" s="46">
        <f t="shared" ref="R148:R153" si="34">R149</f>
        <v>5.2</v>
      </c>
      <c r="S148" s="47">
        <f>S149</f>
        <v>5.2</v>
      </c>
      <c r="T148" s="47">
        <f t="shared" ref="T148:T215" si="35">S148/R148*100</f>
        <v>100</v>
      </c>
    </row>
    <row r="149" spans="1:20" s="67" customFormat="1" ht="21.75" customHeight="1">
      <c r="A149" s="6"/>
      <c r="B149" s="92" t="s">
        <v>178</v>
      </c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4"/>
      <c r="N149" s="62">
        <v>4</v>
      </c>
      <c r="O149" s="62">
        <v>12</v>
      </c>
      <c r="P149" s="63">
        <v>1800000000</v>
      </c>
      <c r="Q149" s="64"/>
      <c r="R149" s="65">
        <f t="shared" si="34"/>
        <v>5.2</v>
      </c>
      <c r="S149" s="66">
        <f t="shared" ref="S149:S153" si="36">S150</f>
        <v>5.2</v>
      </c>
      <c r="T149" s="66">
        <f t="shared" si="35"/>
        <v>100</v>
      </c>
    </row>
    <row r="150" spans="1:20" ht="12.75" customHeight="1">
      <c r="A150" s="7"/>
      <c r="B150" s="113" t="s">
        <v>137</v>
      </c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5"/>
      <c r="N150" s="48">
        <v>4</v>
      </c>
      <c r="O150" s="48">
        <v>12</v>
      </c>
      <c r="P150" s="32" t="s">
        <v>94</v>
      </c>
      <c r="Q150" s="33"/>
      <c r="R150" s="49">
        <f t="shared" si="34"/>
        <v>5.2</v>
      </c>
      <c r="S150" s="50">
        <f t="shared" si="36"/>
        <v>5.2</v>
      </c>
      <c r="T150" s="50">
        <f t="shared" si="35"/>
        <v>100</v>
      </c>
    </row>
    <row r="151" spans="1:20" ht="21.75" customHeight="1">
      <c r="A151" s="7"/>
      <c r="B151" s="113" t="s">
        <v>127</v>
      </c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5"/>
      <c r="N151" s="48">
        <v>4</v>
      </c>
      <c r="O151" s="48">
        <v>12</v>
      </c>
      <c r="P151" s="32" t="s">
        <v>95</v>
      </c>
      <c r="Q151" s="33"/>
      <c r="R151" s="49">
        <f t="shared" si="34"/>
        <v>5.2</v>
      </c>
      <c r="S151" s="50">
        <f t="shared" si="36"/>
        <v>5.2</v>
      </c>
      <c r="T151" s="50">
        <f t="shared" si="35"/>
        <v>100</v>
      </c>
    </row>
    <row r="152" spans="1:20" ht="21.75" customHeight="1">
      <c r="A152" s="7"/>
      <c r="B152" s="113" t="s">
        <v>113</v>
      </c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5"/>
      <c r="N152" s="48">
        <v>4</v>
      </c>
      <c r="O152" s="48">
        <v>12</v>
      </c>
      <c r="P152" s="32" t="s">
        <v>138</v>
      </c>
      <c r="Q152" s="33"/>
      <c r="R152" s="49">
        <f t="shared" si="34"/>
        <v>5.2</v>
      </c>
      <c r="S152" s="50">
        <f t="shared" si="36"/>
        <v>5.2</v>
      </c>
      <c r="T152" s="50">
        <f t="shared" si="35"/>
        <v>100</v>
      </c>
    </row>
    <row r="153" spans="1:20" ht="21.75" customHeight="1">
      <c r="A153" s="7"/>
      <c r="B153" s="80" t="s">
        <v>5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2"/>
      <c r="N153" s="48">
        <v>4</v>
      </c>
      <c r="O153" s="48">
        <v>12</v>
      </c>
      <c r="P153" s="32" t="s">
        <v>138</v>
      </c>
      <c r="Q153" s="33">
        <v>500</v>
      </c>
      <c r="R153" s="49">
        <f t="shared" si="34"/>
        <v>5.2</v>
      </c>
      <c r="S153" s="50">
        <f t="shared" si="36"/>
        <v>5.2</v>
      </c>
      <c r="T153" s="50">
        <f t="shared" si="35"/>
        <v>100</v>
      </c>
    </row>
    <row r="154" spans="1:20" ht="25.5" customHeight="1">
      <c r="A154" s="7"/>
      <c r="B154" s="80" t="s">
        <v>4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2"/>
      <c r="N154" s="48">
        <v>4</v>
      </c>
      <c r="O154" s="48">
        <v>12</v>
      </c>
      <c r="P154" s="32" t="s">
        <v>138</v>
      </c>
      <c r="Q154" s="33">
        <v>540</v>
      </c>
      <c r="R154" s="49">
        <v>5.2</v>
      </c>
      <c r="S154" s="50">
        <v>5.2</v>
      </c>
      <c r="T154" s="50">
        <f t="shared" si="35"/>
        <v>100</v>
      </c>
    </row>
    <row r="155" spans="1:20" ht="24.75" customHeight="1">
      <c r="A155" s="7"/>
      <c r="B155" s="98" t="s">
        <v>190</v>
      </c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100"/>
      <c r="N155" s="53">
        <v>5</v>
      </c>
      <c r="O155" s="53">
        <v>0</v>
      </c>
      <c r="P155" s="34" t="s">
        <v>1</v>
      </c>
      <c r="Q155" s="35" t="s">
        <v>1</v>
      </c>
      <c r="R155" s="54">
        <f>R156+R181+R169</f>
        <v>3803.3</v>
      </c>
      <c r="S155" s="54">
        <f>S156+S181+S169</f>
        <v>1906.6999999999998</v>
      </c>
      <c r="T155" s="44">
        <f t="shared" si="35"/>
        <v>50.132779428391125</v>
      </c>
    </row>
    <row r="156" spans="1:20" ht="24.75" customHeight="1">
      <c r="A156" s="7"/>
      <c r="B156" s="89" t="s">
        <v>23</v>
      </c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1"/>
      <c r="N156" s="45">
        <v>5</v>
      </c>
      <c r="O156" s="45">
        <v>1</v>
      </c>
      <c r="P156" s="30" t="s">
        <v>1</v>
      </c>
      <c r="Q156" s="31" t="s">
        <v>1</v>
      </c>
      <c r="R156" s="46">
        <f>R163+R157</f>
        <v>329</v>
      </c>
      <c r="S156" s="47">
        <f>S157+S163</f>
        <v>136.1</v>
      </c>
      <c r="T156" s="47">
        <f t="shared" si="35"/>
        <v>41.367781155015201</v>
      </c>
    </row>
    <row r="157" spans="1:20" s="67" customFormat="1" ht="24.75" customHeight="1">
      <c r="A157" s="6"/>
      <c r="B157" s="150" t="s">
        <v>87</v>
      </c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2"/>
      <c r="N157" s="62">
        <v>5</v>
      </c>
      <c r="O157" s="62">
        <v>1</v>
      </c>
      <c r="P157" s="63" t="s">
        <v>88</v>
      </c>
      <c r="Q157" s="64" t="s">
        <v>1</v>
      </c>
      <c r="R157" s="65">
        <f>R158</f>
        <v>287</v>
      </c>
      <c r="S157" s="66">
        <f>S158</f>
        <v>96</v>
      </c>
      <c r="T157" s="66">
        <f t="shared" si="35"/>
        <v>33.449477351916379</v>
      </c>
    </row>
    <row r="158" spans="1:20" ht="18.75" customHeight="1">
      <c r="A158" s="7"/>
      <c r="B158" s="95" t="s">
        <v>89</v>
      </c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7"/>
      <c r="N158" s="48">
        <v>5</v>
      </c>
      <c r="O158" s="48">
        <v>1</v>
      </c>
      <c r="P158" s="32" t="s">
        <v>90</v>
      </c>
      <c r="Q158" s="33" t="s">
        <v>1</v>
      </c>
      <c r="R158" s="49">
        <f>R161</f>
        <v>287</v>
      </c>
      <c r="S158" s="50">
        <f t="shared" ref="S158:S161" si="37">S159</f>
        <v>96</v>
      </c>
      <c r="T158" s="50">
        <f t="shared" si="35"/>
        <v>33.449477351916379</v>
      </c>
    </row>
    <row r="159" spans="1:20" ht="18.75" customHeight="1">
      <c r="A159" s="7"/>
      <c r="B159" s="80" t="s">
        <v>91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2"/>
      <c r="N159" s="48">
        <v>5</v>
      </c>
      <c r="O159" s="48">
        <v>1</v>
      </c>
      <c r="P159" s="32" t="s">
        <v>92</v>
      </c>
      <c r="Q159" s="33"/>
      <c r="R159" s="49">
        <f>R161</f>
        <v>287</v>
      </c>
      <c r="S159" s="50">
        <f t="shared" si="37"/>
        <v>96</v>
      </c>
      <c r="T159" s="50">
        <f t="shared" si="35"/>
        <v>33.449477351916379</v>
      </c>
    </row>
    <row r="160" spans="1:20" ht="12.75" customHeight="1">
      <c r="A160" s="7"/>
      <c r="B160" s="80" t="s">
        <v>65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2"/>
      <c r="N160" s="48">
        <v>5</v>
      </c>
      <c r="O160" s="48">
        <v>1</v>
      </c>
      <c r="P160" s="32" t="s">
        <v>202</v>
      </c>
      <c r="Q160" s="33"/>
      <c r="R160" s="49">
        <f>R161</f>
        <v>287</v>
      </c>
      <c r="S160" s="50">
        <f t="shared" si="37"/>
        <v>96</v>
      </c>
      <c r="T160" s="50">
        <f t="shared" si="35"/>
        <v>33.449477351916379</v>
      </c>
    </row>
    <row r="161" spans="1:20" ht="12.75" customHeight="1">
      <c r="A161" s="7"/>
      <c r="B161" s="83" t="s">
        <v>128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5"/>
      <c r="N161" s="48">
        <v>5</v>
      </c>
      <c r="O161" s="48">
        <v>1</v>
      </c>
      <c r="P161" s="32" t="s">
        <v>202</v>
      </c>
      <c r="Q161" s="33">
        <v>200</v>
      </c>
      <c r="R161" s="49">
        <f>R162</f>
        <v>287</v>
      </c>
      <c r="S161" s="50">
        <f t="shared" si="37"/>
        <v>96</v>
      </c>
      <c r="T161" s="50">
        <f t="shared" si="35"/>
        <v>33.449477351916379</v>
      </c>
    </row>
    <row r="162" spans="1:20" ht="42.75" customHeight="1">
      <c r="A162" s="7"/>
      <c r="B162" s="80" t="s">
        <v>19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2"/>
      <c r="N162" s="48">
        <v>5</v>
      </c>
      <c r="O162" s="48">
        <v>1</v>
      </c>
      <c r="P162" s="32" t="s">
        <v>202</v>
      </c>
      <c r="Q162" s="33">
        <v>240</v>
      </c>
      <c r="R162" s="49">
        <v>287</v>
      </c>
      <c r="S162" s="50">
        <v>96</v>
      </c>
      <c r="T162" s="50">
        <f t="shared" si="35"/>
        <v>33.449477351916379</v>
      </c>
    </row>
    <row r="163" spans="1:20" s="67" customFormat="1" ht="37.5" customHeight="1">
      <c r="A163" s="6"/>
      <c r="B163" s="92" t="s">
        <v>182</v>
      </c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4"/>
      <c r="N163" s="62">
        <v>5</v>
      </c>
      <c r="O163" s="62">
        <v>1</v>
      </c>
      <c r="P163" s="63" t="s">
        <v>66</v>
      </c>
      <c r="Q163" s="64" t="s">
        <v>1</v>
      </c>
      <c r="R163" s="65">
        <f t="shared" ref="R163:S164" si="38">R164</f>
        <v>42</v>
      </c>
      <c r="S163" s="66">
        <f t="shared" si="38"/>
        <v>40.1</v>
      </c>
      <c r="T163" s="66">
        <f t="shared" si="35"/>
        <v>95.476190476190482</v>
      </c>
    </row>
    <row r="164" spans="1:20" ht="21.75" customHeight="1">
      <c r="A164" s="7"/>
      <c r="B164" s="95" t="s">
        <v>67</v>
      </c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7"/>
      <c r="N164" s="48">
        <v>5</v>
      </c>
      <c r="O164" s="48">
        <v>1</v>
      </c>
      <c r="P164" s="36" t="s">
        <v>68</v>
      </c>
      <c r="Q164" s="33" t="s">
        <v>1</v>
      </c>
      <c r="R164" s="49">
        <f t="shared" si="38"/>
        <v>42</v>
      </c>
      <c r="S164" s="50">
        <f t="shared" si="38"/>
        <v>40.1</v>
      </c>
      <c r="T164" s="50">
        <f t="shared" si="35"/>
        <v>95.476190476190482</v>
      </c>
    </row>
    <row r="165" spans="1:20" ht="33" customHeight="1">
      <c r="A165" s="7"/>
      <c r="B165" s="80" t="s">
        <v>69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2"/>
      <c r="N165" s="48">
        <v>5</v>
      </c>
      <c r="O165" s="48">
        <v>1</v>
      </c>
      <c r="P165" s="32" t="s">
        <v>70</v>
      </c>
      <c r="Q165" s="33"/>
      <c r="R165" s="49">
        <f>R167</f>
        <v>42</v>
      </c>
      <c r="S165" s="50">
        <f t="shared" ref="S165:S166" si="39">S166</f>
        <v>40.1</v>
      </c>
      <c r="T165" s="50">
        <f t="shared" si="35"/>
        <v>95.476190476190482</v>
      </c>
    </row>
    <row r="166" spans="1:20" ht="21.75" customHeight="1">
      <c r="A166" s="7"/>
      <c r="B166" s="80" t="s">
        <v>65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2"/>
      <c r="N166" s="48">
        <v>5</v>
      </c>
      <c r="O166" s="48">
        <v>1</v>
      </c>
      <c r="P166" s="32" t="s">
        <v>129</v>
      </c>
      <c r="Q166" s="33"/>
      <c r="R166" s="49">
        <f>R167</f>
        <v>42</v>
      </c>
      <c r="S166" s="50">
        <f t="shared" si="39"/>
        <v>40.1</v>
      </c>
      <c r="T166" s="50">
        <f t="shared" si="35"/>
        <v>95.476190476190482</v>
      </c>
    </row>
    <row r="167" spans="1:20" ht="21.75" customHeight="1">
      <c r="A167" s="7"/>
      <c r="B167" s="80" t="s">
        <v>128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2"/>
      <c r="N167" s="48">
        <v>5</v>
      </c>
      <c r="O167" s="48">
        <v>1</v>
      </c>
      <c r="P167" s="32" t="s">
        <v>129</v>
      </c>
      <c r="Q167" s="33">
        <v>200</v>
      </c>
      <c r="R167" s="49">
        <f>R168</f>
        <v>42</v>
      </c>
      <c r="S167" s="50">
        <f>S168</f>
        <v>40.1</v>
      </c>
      <c r="T167" s="50">
        <f t="shared" si="35"/>
        <v>95.476190476190482</v>
      </c>
    </row>
    <row r="168" spans="1:20" ht="42.75" customHeight="1">
      <c r="A168" s="7"/>
      <c r="B168" s="80" t="s">
        <v>19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2"/>
      <c r="N168" s="48">
        <v>5</v>
      </c>
      <c r="O168" s="48">
        <v>1</v>
      </c>
      <c r="P168" s="32" t="s">
        <v>129</v>
      </c>
      <c r="Q168" s="33">
        <v>240</v>
      </c>
      <c r="R168" s="49">
        <v>42</v>
      </c>
      <c r="S168" s="50">
        <v>40.1</v>
      </c>
      <c r="T168" s="50">
        <f t="shared" si="35"/>
        <v>95.476190476190482</v>
      </c>
    </row>
    <row r="169" spans="1:20" ht="21.75" customHeight="1">
      <c r="A169" s="59"/>
      <c r="B169" s="134" t="s">
        <v>171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8"/>
      <c r="N169" s="45">
        <v>5</v>
      </c>
      <c r="O169" s="45">
        <v>2</v>
      </c>
      <c r="P169" s="30"/>
      <c r="Q169" s="31"/>
      <c r="R169" s="46">
        <f>R170+R176</f>
        <v>760.2</v>
      </c>
      <c r="S169" s="47">
        <f>S170+S176</f>
        <v>534.1</v>
      </c>
      <c r="T169" s="47">
        <f t="shared" si="35"/>
        <v>70.257826887661139</v>
      </c>
    </row>
    <row r="170" spans="1:20" s="67" customFormat="1" ht="30.75" customHeight="1">
      <c r="A170" s="6"/>
      <c r="B170" s="138" t="s">
        <v>182</v>
      </c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40"/>
      <c r="N170" s="68">
        <v>5</v>
      </c>
      <c r="O170" s="62">
        <v>2</v>
      </c>
      <c r="P170" s="63" t="s">
        <v>66</v>
      </c>
      <c r="Q170" s="64"/>
      <c r="R170" s="65">
        <f>R171</f>
        <v>223</v>
      </c>
      <c r="S170" s="65">
        <f>S171</f>
        <v>29</v>
      </c>
      <c r="T170" s="66">
        <f t="shared" si="35"/>
        <v>13.004484304932735</v>
      </c>
    </row>
    <row r="171" spans="1:20" ht="30.75" customHeight="1">
      <c r="A171" s="7"/>
      <c r="B171" s="135" t="s">
        <v>71</v>
      </c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7"/>
      <c r="N171" s="48">
        <v>5</v>
      </c>
      <c r="O171" s="48">
        <v>2</v>
      </c>
      <c r="P171" s="32" t="s">
        <v>72</v>
      </c>
      <c r="Q171" s="33"/>
      <c r="R171" s="49">
        <f t="shared" ref="R171:S171" si="40">R172</f>
        <v>223</v>
      </c>
      <c r="S171" s="50">
        <f t="shared" si="40"/>
        <v>29</v>
      </c>
      <c r="T171" s="50">
        <f t="shared" si="35"/>
        <v>13.004484304932735</v>
      </c>
    </row>
    <row r="172" spans="1:20" ht="30.75" customHeight="1">
      <c r="A172" s="7"/>
      <c r="B172" s="80" t="s">
        <v>73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2"/>
      <c r="N172" s="48">
        <v>5</v>
      </c>
      <c r="O172" s="48">
        <v>2</v>
      </c>
      <c r="P172" s="32" t="s">
        <v>74</v>
      </c>
      <c r="Q172" s="33"/>
      <c r="R172" s="49">
        <f>R174</f>
        <v>223</v>
      </c>
      <c r="S172" s="50">
        <f t="shared" ref="S172:S173" si="41">S173</f>
        <v>29</v>
      </c>
      <c r="T172" s="50">
        <f t="shared" si="35"/>
        <v>13.004484304932735</v>
      </c>
    </row>
    <row r="173" spans="1:20" ht="30.75" customHeight="1">
      <c r="A173" s="7"/>
      <c r="B173" s="80" t="s">
        <v>65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2"/>
      <c r="N173" s="48">
        <v>5</v>
      </c>
      <c r="O173" s="48">
        <v>2</v>
      </c>
      <c r="P173" s="32" t="s">
        <v>75</v>
      </c>
      <c r="Q173" s="33"/>
      <c r="R173" s="49">
        <f>R174</f>
        <v>223</v>
      </c>
      <c r="S173" s="50">
        <f t="shared" si="41"/>
        <v>29</v>
      </c>
      <c r="T173" s="50">
        <f t="shared" si="35"/>
        <v>13.004484304932735</v>
      </c>
    </row>
    <row r="174" spans="1:20" ht="30.75" customHeight="1">
      <c r="A174" s="7"/>
      <c r="B174" s="83" t="s">
        <v>128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5"/>
      <c r="N174" s="48">
        <v>5</v>
      </c>
      <c r="O174" s="48">
        <v>2</v>
      </c>
      <c r="P174" s="32" t="s">
        <v>75</v>
      </c>
      <c r="Q174" s="33">
        <v>200</v>
      </c>
      <c r="R174" s="49">
        <f>R175</f>
        <v>223</v>
      </c>
      <c r="S174" s="50">
        <f>S175</f>
        <v>29</v>
      </c>
      <c r="T174" s="50">
        <f t="shared" si="35"/>
        <v>13.004484304932735</v>
      </c>
    </row>
    <row r="175" spans="1:20" ht="30.75" customHeight="1">
      <c r="A175" s="7"/>
      <c r="B175" s="80" t="s">
        <v>19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2"/>
      <c r="N175" s="48">
        <v>5</v>
      </c>
      <c r="O175" s="48">
        <v>2</v>
      </c>
      <c r="P175" s="32" t="s">
        <v>75</v>
      </c>
      <c r="Q175" s="33">
        <v>240</v>
      </c>
      <c r="R175" s="49">
        <v>223</v>
      </c>
      <c r="S175" s="50">
        <v>29</v>
      </c>
      <c r="T175" s="50">
        <f t="shared" si="35"/>
        <v>13.004484304932735</v>
      </c>
    </row>
    <row r="176" spans="1:20" s="67" customFormat="1" ht="21.75" customHeight="1">
      <c r="A176" s="6"/>
      <c r="B176" s="101" t="s">
        <v>155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3"/>
      <c r="N176" s="62">
        <v>5</v>
      </c>
      <c r="O176" s="62">
        <v>2</v>
      </c>
      <c r="P176" s="63" t="s">
        <v>81</v>
      </c>
      <c r="Q176" s="64"/>
      <c r="R176" s="65">
        <f t="shared" ref="R176:S179" si="42">R177</f>
        <v>537.20000000000005</v>
      </c>
      <c r="S176" s="66">
        <f t="shared" si="42"/>
        <v>505.1</v>
      </c>
      <c r="T176" s="66">
        <f t="shared" si="35"/>
        <v>94.024571854058067</v>
      </c>
    </row>
    <row r="177" spans="1:20" ht="21.75" customHeight="1">
      <c r="A177" s="7"/>
      <c r="B177" s="80" t="s">
        <v>120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2"/>
      <c r="N177" s="48">
        <v>5</v>
      </c>
      <c r="O177" s="48">
        <v>2</v>
      </c>
      <c r="P177" s="32" t="s">
        <v>85</v>
      </c>
      <c r="Q177" s="33"/>
      <c r="R177" s="49">
        <f t="shared" si="42"/>
        <v>537.20000000000005</v>
      </c>
      <c r="S177" s="50">
        <f t="shared" si="42"/>
        <v>505.1</v>
      </c>
      <c r="T177" s="50">
        <f t="shared" si="35"/>
        <v>94.024571854058067</v>
      </c>
    </row>
    <row r="178" spans="1:20" ht="21.75" customHeight="1">
      <c r="A178" s="7"/>
      <c r="B178" s="80" t="s">
        <v>65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2"/>
      <c r="N178" s="48">
        <v>5</v>
      </c>
      <c r="O178" s="48">
        <v>2</v>
      </c>
      <c r="P178" s="32" t="s">
        <v>86</v>
      </c>
      <c r="Q178" s="33"/>
      <c r="R178" s="49">
        <f t="shared" si="42"/>
        <v>537.20000000000005</v>
      </c>
      <c r="S178" s="50">
        <f t="shared" si="42"/>
        <v>505.1</v>
      </c>
      <c r="T178" s="50">
        <f t="shared" si="35"/>
        <v>94.024571854058067</v>
      </c>
    </row>
    <row r="179" spans="1:20" ht="21.75" customHeight="1">
      <c r="A179" s="7"/>
      <c r="B179" s="83" t="s">
        <v>128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5"/>
      <c r="N179" s="48">
        <v>5</v>
      </c>
      <c r="O179" s="48">
        <v>2</v>
      </c>
      <c r="P179" s="32" t="s">
        <v>86</v>
      </c>
      <c r="Q179" s="33">
        <v>200</v>
      </c>
      <c r="R179" s="49">
        <f t="shared" si="42"/>
        <v>537.20000000000005</v>
      </c>
      <c r="S179" s="50">
        <f t="shared" si="42"/>
        <v>505.1</v>
      </c>
      <c r="T179" s="50">
        <f t="shared" si="35"/>
        <v>94.024571854058067</v>
      </c>
    </row>
    <row r="180" spans="1:20" ht="21.75" customHeight="1">
      <c r="A180" s="7"/>
      <c r="B180" s="80" t="s">
        <v>19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2"/>
      <c r="N180" s="48">
        <v>5</v>
      </c>
      <c r="O180" s="48">
        <v>2</v>
      </c>
      <c r="P180" s="32" t="s">
        <v>86</v>
      </c>
      <c r="Q180" s="33">
        <v>240</v>
      </c>
      <c r="R180" s="49">
        <v>537.20000000000005</v>
      </c>
      <c r="S180" s="76">
        <v>505.1</v>
      </c>
      <c r="T180" s="50">
        <f t="shared" si="35"/>
        <v>94.024571854058067</v>
      </c>
    </row>
    <row r="181" spans="1:20" ht="21.75" customHeight="1">
      <c r="A181" s="7"/>
      <c r="B181" s="89" t="s">
        <v>22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1"/>
      <c r="N181" s="45">
        <v>5</v>
      </c>
      <c r="O181" s="45">
        <v>3</v>
      </c>
      <c r="P181" s="30" t="s">
        <v>1</v>
      </c>
      <c r="Q181" s="31" t="s">
        <v>1</v>
      </c>
      <c r="R181" s="46">
        <f>R182+R197</f>
        <v>2714.1</v>
      </c>
      <c r="S181" s="46">
        <f>S182+S197</f>
        <v>1236.5</v>
      </c>
      <c r="T181" s="47">
        <f t="shared" si="35"/>
        <v>45.558380310231755</v>
      </c>
    </row>
    <row r="182" spans="1:20" s="67" customFormat="1" ht="30" customHeight="1">
      <c r="A182" s="6"/>
      <c r="B182" s="92" t="s">
        <v>183</v>
      </c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4"/>
      <c r="N182" s="62">
        <v>5</v>
      </c>
      <c r="O182" s="62">
        <v>3</v>
      </c>
      <c r="P182" s="63" t="s">
        <v>76</v>
      </c>
      <c r="Q182" s="64" t="s">
        <v>1</v>
      </c>
      <c r="R182" s="65">
        <f>R183</f>
        <v>2149.1999999999998</v>
      </c>
      <c r="S182" s="65">
        <f>S183</f>
        <v>738.4</v>
      </c>
      <c r="T182" s="66">
        <f t="shared" si="35"/>
        <v>34.356970035361996</v>
      </c>
    </row>
    <row r="183" spans="1:20" ht="32.25" customHeight="1">
      <c r="A183" s="7"/>
      <c r="B183" s="95" t="s">
        <v>77</v>
      </c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7"/>
      <c r="N183" s="48">
        <v>5</v>
      </c>
      <c r="O183" s="48">
        <v>3</v>
      </c>
      <c r="P183" s="32" t="s">
        <v>78</v>
      </c>
      <c r="Q183" s="33" t="s">
        <v>1</v>
      </c>
      <c r="R183" s="49">
        <f>R189+R194+R191+R184</f>
        <v>2149.1999999999998</v>
      </c>
      <c r="S183" s="49">
        <f t="shared" ref="S183:T183" si="43">S189+S194+S191+S184</f>
        <v>738.4</v>
      </c>
      <c r="T183" s="49">
        <f t="shared" si="43"/>
        <v>182.73302469135803</v>
      </c>
    </row>
    <row r="184" spans="1:20" ht="21.75" customHeight="1">
      <c r="A184" s="7"/>
      <c r="B184" s="83" t="s">
        <v>142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5"/>
      <c r="N184" s="48">
        <v>5</v>
      </c>
      <c r="O184" s="48">
        <v>3</v>
      </c>
      <c r="P184" s="36" t="s">
        <v>209</v>
      </c>
      <c r="Q184" s="33"/>
      <c r="R184" s="49">
        <f>R185</f>
        <v>670.6</v>
      </c>
      <c r="S184" s="49">
        <f t="shared" ref="S184:S185" si="44">S185</f>
        <v>0</v>
      </c>
      <c r="T184" s="50">
        <f t="shared" ref="T184:T186" si="45">S184/R184*100</f>
        <v>0</v>
      </c>
    </row>
    <row r="185" spans="1:20" ht="21.75" customHeight="1">
      <c r="A185" s="7"/>
      <c r="B185" s="83" t="s">
        <v>128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5"/>
      <c r="N185" s="48">
        <v>5</v>
      </c>
      <c r="O185" s="48">
        <v>3</v>
      </c>
      <c r="P185" s="36" t="s">
        <v>209</v>
      </c>
      <c r="Q185" s="33" t="s">
        <v>20</v>
      </c>
      <c r="R185" s="49">
        <f>R186</f>
        <v>670.6</v>
      </c>
      <c r="S185" s="49">
        <f t="shared" si="44"/>
        <v>0</v>
      </c>
      <c r="T185" s="50">
        <f t="shared" si="45"/>
        <v>0</v>
      </c>
    </row>
    <row r="186" spans="1:20" ht="21.75" customHeight="1">
      <c r="A186" s="7"/>
      <c r="B186" s="80" t="s">
        <v>19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2"/>
      <c r="N186" s="48">
        <v>5</v>
      </c>
      <c r="O186" s="48">
        <v>3</v>
      </c>
      <c r="P186" s="36" t="s">
        <v>209</v>
      </c>
      <c r="Q186" s="33" t="s">
        <v>18</v>
      </c>
      <c r="R186" s="49">
        <v>670.6</v>
      </c>
      <c r="S186" s="50">
        <v>0</v>
      </c>
      <c r="T186" s="50">
        <f t="shared" si="45"/>
        <v>0</v>
      </c>
    </row>
    <row r="187" spans="1:20" ht="21.75" customHeight="1">
      <c r="A187" s="7"/>
      <c r="B187" s="80" t="s">
        <v>79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2"/>
      <c r="N187" s="48">
        <v>5</v>
      </c>
      <c r="O187" s="48">
        <v>3</v>
      </c>
      <c r="P187" s="32" t="s">
        <v>80</v>
      </c>
      <c r="Q187" s="33"/>
      <c r="R187" s="49">
        <f>R189</f>
        <v>800</v>
      </c>
      <c r="S187" s="49">
        <f t="shared" ref="S187" si="46">S189</f>
        <v>731</v>
      </c>
      <c r="T187" s="50">
        <f t="shared" si="35"/>
        <v>91.375</v>
      </c>
    </row>
    <row r="188" spans="1:20" ht="21.75" customHeight="1">
      <c r="A188" s="7"/>
      <c r="B188" s="80" t="s">
        <v>142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2"/>
      <c r="N188" s="48">
        <v>5</v>
      </c>
      <c r="O188" s="48">
        <v>3</v>
      </c>
      <c r="P188" s="36" t="s">
        <v>143</v>
      </c>
      <c r="Q188" s="33"/>
      <c r="R188" s="49">
        <f>R189</f>
        <v>800</v>
      </c>
      <c r="S188" s="49">
        <f t="shared" ref="S188" si="47">S189</f>
        <v>731</v>
      </c>
      <c r="T188" s="50">
        <f t="shared" si="35"/>
        <v>91.375</v>
      </c>
    </row>
    <row r="189" spans="1:20" ht="21.75" customHeight="1">
      <c r="A189" s="7"/>
      <c r="B189" s="83" t="s">
        <v>128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5"/>
      <c r="N189" s="48">
        <v>5</v>
      </c>
      <c r="O189" s="48">
        <v>3</v>
      </c>
      <c r="P189" s="36" t="s">
        <v>143</v>
      </c>
      <c r="Q189" s="33" t="s">
        <v>20</v>
      </c>
      <c r="R189" s="49">
        <f>R190</f>
        <v>800</v>
      </c>
      <c r="S189" s="49">
        <f t="shared" ref="S189" si="48">S190</f>
        <v>731</v>
      </c>
      <c r="T189" s="50">
        <f t="shared" si="35"/>
        <v>91.375</v>
      </c>
    </row>
    <row r="190" spans="1:20" ht="21.75" customHeight="1">
      <c r="A190" s="7"/>
      <c r="B190" s="80" t="s">
        <v>19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2"/>
      <c r="N190" s="48">
        <v>5</v>
      </c>
      <c r="O190" s="48">
        <v>3</v>
      </c>
      <c r="P190" s="36" t="s">
        <v>143</v>
      </c>
      <c r="Q190" s="33" t="s">
        <v>18</v>
      </c>
      <c r="R190" s="49">
        <v>800</v>
      </c>
      <c r="S190" s="50">
        <v>731</v>
      </c>
      <c r="T190" s="50">
        <f t="shared" si="35"/>
        <v>91.375</v>
      </c>
    </row>
    <row r="191" spans="1:20" ht="30" customHeight="1">
      <c r="A191" s="7"/>
      <c r="B191" s="80" t="s">
        <v>65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2"/>
      <c r="N191" s="48">
        <v>5</v>
      </c>
      <c r="O191" s="48">
        <v>3</v>
      </c>
      <c r="P191" s="32" t="s">
        <v>208</v>
      </c>
      <c r="Q191" s="33"/>
      <c r="R191" s="49">
        <f t="shared" ref="R191:S192" si="49">R192</f>
        <v>670.5</v>
      </c>
      <c r="S191" s="50">
        <f t="shared" si="49"/>
        <v>0</v>
      </c>
      <c r="T191" s="50">
        <f t="shared" ref="T191:T193" si="50">S191/R191*100</f>
        <v>0</v>
      </c>
    </row>
    <row r="192" spans="1:20" ht="12.75" customHeight="1">
      <c r="A192" s="7"/>
      <c r="B192" s="83" t="s">
        <v>128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5"/>
      <c r="N192" s="48">
        <v>5</v>
      </c>
      <c r="O192" s="48">
        <v>3</v>
      </c>
      <c r="P192" s="32" t="s">
        <v>208</v>
      </c>
      <c r="Q192" s="33" t="s">
        <v>20</v>
      </c>
      <c r="R192" s="49">
        <f t="shared" si="49"/>
        <v>670.5</v>
      </c>
      <c r="S192" s="50">
        <f t="shared" si="49"/>
        <v>0</v>
      </c>
      <c r="T192" s="50">
        <f t="shared" si="50"/>
        <v>0</v>
      </c>
    </row>
    <row r="193" spans="1:20" ht="21.75" customHeight="1">
      <c r="A193" s="7"/>
      <c r="B193" s="80" t="s">
        <v>19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2"/>
      <c r="N193" s="48">
        <v>5</v>
      </c>
      <c r="O193" s="48">
        <v>3</v>
      </c>
      <c r="P193" s="32" t="s">
        <v>208</v>
      </c>
      <c r="Q193" s="33" t="s">
        <v>18</v>
      </c>
      <c r="R193" s="49">
        <v>670.5</v>
      </c>
      <c r="S193" s="50">
        <v>0</v>
      </c>
      <c r="T193" s="50">
        <f t="shared" si="50"/>
        <v>0</v>
      </c>
    </row>
    <row r="194" spans="1:20" ht="32.25" customHeight="1">
      <c r="A194" s="7"/>
      <c r="B194" s="80" t="s">
        <v>204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2"/>
      <c r="N194" s="48">
        <v>5</v>
      </c>
      <c r="O194" s="48">
        <v>3</v>
      </c>
      <c r="P194" s="36" t="s">
        <v>203</v>
      </c>
      <c r="Q194" s="33"/>
      <c r="R194" s="49">
        <f>R195</f>
        <v>8.1</v>
      </c>
      <c r="S194" s="49">
        <f t="shared" ref="S194" si="51">S195</f>
        <v>7.4</v>
      </c>
      <c r="T194" s="50">
        <f t="shared" si="35"/>
        <v>91.358024691358025</v>
      </c>
    </row>
    <row r="195" spans="1:20" ht="21.75" customHeight="1">
      <c r="A195" s="7"/>
      <c r="B195" s="83" t="s">
        <v>128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5"/>
      <c r="N195" s="48">
        <v>5</v>
      </c>
      <c r="O195" s="48">
        <v>3</v>
      </c>
      <c r="P195" s="36" t="s">
        <v>203</v>
      </c>
      <c r="Q195" s="33">
        <v>200</v>
      </c>
      <c r="R195" s="49">
        <f>R196</f>
        <v>8.1</v>
      </c>
      <c r="S195" s="49">
        <f t="shared" ref="S195" si="52">S196</f>
        <v>7.4</v>
      </c>
      <c r="T195" s="50">
        <f t="shared" si="35"/>
        <v>91.358024691358025</v>
      </c>
    </row>
    <row r="196" spans="1:20" ht="21.75" customHeight="1">
      <c r="A196" s="7"/>
      <c r="B196" s="80" t="s">
        <v>19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2"/>
      <c r="N196" s="48">
        <v>5</v>
      </c>
      <c r="O196" s="48">
        <v>3</v>
      </c>
      <c r="P196" s="36" t="s">
        <v>203</v>
      </c>
      <c r="Q196" s="33">
        <v>240</v>
      </c>
      <c r="R196" s="49">
        <v>8.1</v>
      </c>
      <c r="S196" s="50">
        <v>7.4</v>
      </c>
      <c r="T196" s="50">
        <f t="shared" si="35"/>
        <v>91.358024691358025</v>
      </c>
    </row>
    <row r="197" spans="1:20" ht="21.75" customHeight="1">
      <c r="A197" s="7"/>
      <c r="B197" s="101" t="s">
        <v>30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3"/>
      <c r="N197" s="62">
        <v>5</v>
      </c>
      <c r="O197" s="62">
        <v>3</v>
      </c>
      <c r="P197" s="74" t="s">
        <v>205</v>
      </c>
      <c r="Q197" s="64"/>
      <c r="R197" s="75">
        <f>R198+R201</f>
        <v>564.9</v>
      </c>
      <c r="S197" s="75">
        <f t="shared" ref="S197:T197" si="53">S198+S201</f>
        <v>498.1</v>
      </c>
      <c r="T197" s="79">
        <f t="shared" si="53"/>
        <v>141.86248912097477</v>
      </c>
    </row>
    <row r="198" spans="1:20" ht="21.75" customHeight="1">
      <c r="A198" s="7"/>
      <c r="B198" s="80" t="s">
        <v>206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2"/>
      <c r="N198" s="48">
        <v>5</v>
      </c>
      <c r="O198" s="48">
        <v>3</v>
      </c>
      <c r="P198" s="36" t="s">
        <v>207</v>
      </c>
      <c r="Q198" s="33"/>
      <c r="R198" s="49">
        <f t="shared" ref="R198:S202" si="54">R199</f>
        <v>450</v>
      </c>
      <c r="S198" s="49">
        <f t="shared" si="54"/>
        <v>450</v>
      </c>
      <c r="T198" s="50">
        <f t="shared" si="35"/>
        <v>100</v>
      </c>
    </row>
    <row r="199" spans="1:20" ht="21.75" customHeight="1">
      <c r="A199" s="7"/>
      <c r="B199" s="83" t="s">
        <v>128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5"/>
      <c r="N199" s="48">
        <v>5</v>
      </c>
      <c r="O199" s="48">
        <v>3</v>
      </c>
      <c r="P199" s="36" t="s">
        <v>207</v>
      </c>
      <c r="Q199" s="33">
        <v>200</v>
      </c>
      <c r="R199" s="49">
        <f t="shared" si="54"/>
        <v>450</v>
      </c>
      <c r="S199" s="49">
        <f t="shared" si="54"/>
        <v>450</v>
      </c>
      <c r="T199" s="50">
        <f t="shared" si="35"/>
        <v>100</v>
      </c>
    </row>
    <row r="200" spans="1:20" ht="21.75" customHeight="1">
      <c r="A200" s="7"/>
      <c r="B200" s="80" t="s">
        <v>19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2"/>
      <c r="N200" s="48">
        <v>5</v>
      </c>
      <c r="O200" s="48">
        <v>3</v>
      </c>
      <c r="P200" s="36" t="s">
        <v>207</v>
      </c>
      <c r="Q200" s="33">
        <v>240</v>
      </c>
      <c r="R200" s="49">
        <v>450</v>
      </c>
      <c r="S200" s="49">
        <v>450</v>
      </c>
      <c r="T200" s="50">
        <f t="shared" si="35"/>
        <v>100</v>
      </c>
    </row>
    <row r="201" spans="1:20" ht="21.75" customHeight="1">
      <c r="A201" s="7"/>
      <c r="B201" s="80" t="s">
        <v>65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2"/>
      <c r="N201" s="69">
        <v>5</v>
      </c>
      <c r="O201" s="69">
        <v>3</v>
      </c>
      <c r="P201" s="70" t="s">
        <v>214</v>
      </c>
      <c r="Q201" s="71"/>
      <c r="R201" s="72">
        <f t="shared" si="54"/>
        <v>114.9</v>
      </c>
      <c r="S201" s="72">
        <f t="shared" si="54"/>
        <v>48.1</v>
      </c>
      <c r="T201" s="50">
        <f t="shared" ref="T201:T203" si="55">S201/R201*100</f>
        <v>41.862489120974757</v>
      </c>
    </row>
    <row r="202" spans="1:20" ht="21.75" customHeight="1">
      <c r="A202" s="7"/>
      <c r="B202" s="83" t="s">
        <v>128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5"/>
      <c r="N202" s="69">
        <v>5</v>
      </c>
      <c r="O202" s="69">
        <v>3</v>
      </c>
      <c r="P202" s="70" t="s">
        <v>214</v>
      </c>
      <c r="Q202" s="71">
        <v>200</v>
      </c>
      <c r="R202" s="72">
        <f t="shared" si="54"/>
        <v>114.9</v>
      </c>
      <c r="S202" s="72">
        <f t="shared" si="54"/>
        <v>48.1</v>
      </c>
      <c r="T202" s="50">
        <f t="shared" si="55"/>
        <v>41.862489120974757</v>
      </c>
    </row>
    <row r="203" spans="1:20" ht="21.75" customHeight="1">
      <c r="A203" s="7"/>
      <c r="B203" s="80" t="s">
        <v>19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2"/>
      <c r="N203" s="69">
        <v>5</v>
      </c>
      <c r="O203" s="69">
        <v>3</v>
      </c>
      <c r="P203" s="70" t="s">
        <v>214</v>
      </c>
      <c r="Q203" s="71">
        <v>240</v>
      </c>
      <c r="R203" s="72">
        <v>114.9</v>
      </c>
      <c r="S203" s="72">
        <v>48.1</v>
      </c>
      <c r="T203" s="50">
        <f t="shared" si="55"/>
        <v>41.862489120974757</v>
      </c>
    </row>
    <row r="204" spans="1:20" ht="21.75" customHeight="1">
      <c r="A204" s="7"/>
      <c r="B204" s="98" t="s">
        <v>191</v>
      </c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100"/>
      <c r="N204" s="53">
        <v>8</v>
      </c>
      <c r="O204" s="53">
        <v>0</v>
      </c>
      <c r="P204" s="34" t="s">
        <v>1</v>
      </c>
      <c r="Q204" s="35" t="s">
        <v>1</v>
      </c>
      <c r="R204" s="54">
        <f>R205</f>
        <v>682.7</v>
      </c>
      <c r="S204" s="54">
        <f t="shared" ref="S204" si="56">S205</f>
        <v>679.8</v>
      </c>
      <c r="T204" s="44">
        <f t="shared" si="35"/>
        <v>99.575216053903603</v>
      </c>
    </row>
    <row r="205" spans="1:20" ht="21.75" customHeight="1">
      <c r="A205" s="7"/>
      <c r="B205" s="89" t="s">
        <v>21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1"/>
      <c r="N205" s="45">
        <v>8</v>
      </c>
      <c r="O205" s="45">
        <v>1</v>
      </c>
      <c r="P205" s="30" t="s">
        <v>1</v>
      </c>
      <c r="Q205" s="31" t="s">
        <v>1</v>
      </c>
      <c r="R205" s="46">
        <f>R206+R229+R223</f>
        <v>682.7</v>
      </c>
      <c r="S205" s="46">
        <f>S206+S223+S229</f>
        <v>679.8</v>
      </c>
      <c r="T205" s="47">
        <f t="shared" si="35"/>
        <v>99.575216053903603</v>
      </c>
    </row>
    <row r="206" spans="1:20" s="67" customFormat="1" ht="21.75" customHeight="1">
      <c r="A206" s="6"/>
      <c r="B206" s="92" t="s">
        <v>184</v>
      </c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4"/>
      <c r="N206" s="62">
        <v>8</v>
      </c>
      <c r="O206" s="62">
        <v>1</v>
      </c>
      <c r="P206" s="63" t="s">
        <v>97</v>
      </c>
      <c r="Q206" s="64" t="s">
        <v>1</v>
      </c>
      <c r="R206" s="65">
        <f>R207+R214</f>
        <v>472.4</v>
      </c>
      <c r="S206" s="65">
        <f>S207+S214</f>
        <v>470.1</v>
      </c>
      <c r="T206" s="66">
        <f t="shared" si="35"/>
        <v>99.513124470787474</v>
      </c>
    </row>
    <row r="207" spans="1:20" ht="21.75" customHeight="1">
      <c r="A207" s="7"/>
      <c r="B207" s="95" t="s">
        <v>98</v>
      </c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7"/>
      <c r="N207" s="48">
        <v>8</v>
      </c>
      <c r="O207" s="48">
        <v>1</v>
      </c>
      <c r="P207" s="32" t="s">
        <v>99</v>
      </c>
      <c r="Q207" s="33" t="s">
        <v>1</v>
      </c>
      <c r="R207" s="49">
        <f>R208</f>
        <v>70.5</v>
      </c>
      <c r="S207" s="49">
        <f t="shared" ref="S207" si="57">S208</f>
        <v>69.099999999999994</v>
      </c>
      <c r="T207" s="50">
        <f t="shared" si="35"/>
        <v>98.01418439716312</v>
      </c>
    </row>
    <row r="208" spans="1:20" ht="21.75" customHeight="1">
      <c r="A208" s="7"/>
      <c r="B208" s="95" t="s">
        <v>100</v>
      </c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7"/>
      <c r="N208" s="48">
        <v>8</v>
      </c>
      <c r="O208" s="48">
        <v>1</v>
      </c>
      <c r="P208" s="32" t="s">
        <v>101</v>
      </c>
      <c r="Q208" s="33" t="s">
        <v>1</v>
      </c>
      <c r="R208" s="49">
        <f>R209</f>
        <v>70.5</v>
      </c>
      <c r="S208" s="49">
        <f t="shared" ref="S208" si="58">S209</f>
        <v>69.099999999999994</v>
      </c>
      <c r="T208" s="50">
        <f t="shared" si="35"/>
        <v>98.01418439716312</v>
      </c>
    </row>
    <row r="209" spans="1:20" ht="12.75" customHeight="1">
      <c r="A209" s="7"/>
      <c r="B209" s="80" t="s">
        <v>55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2"/>
      <c r="N209" s="48">
        <v>8</v>
      </c>
      <c r="O209" s="48">
        <v>1</v>
      </c>
      <c r="P209" s="32" t="s">
        <v>102</v>
      </c>
      <c r="Q209" s="33"/>
      <c r="R209" s="49">
        <f>R210+R212</f>
        <v>70.5</v>
      </c>
      <c r="S209" s="49">
        <f t="shared" ref="S209" si="59">S210+S212</f>
        <v>69.099999999999994</v>
      </c>
      <c r="T209" s="50">
        <f t="shared" si="35"/>
        <v>98.01418439716312</v>
      </c>
    </row>
    <row r="210" spans="1:20" ht="12.75" customHeight="1">
      <c r="A210" s="7"/>
      <c r="B210" s="80" t="s">
        <v>9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2"/>
      <c r="N210" s="48">
        <v>8</v>
      </c>
      <c r="O210" s="48">
        <v>1</v>
      </c>
      <c r="P210" s="32" t="s">
        <v>102</v>
      </c>
      <c r="Q210" s="33" t="s">
        <v>8</v>
      </c>
      <c r="R210" s="49">
        <f>R211</f>
        <v>47.1</v>
      </c>
      <c r="S210" s="49">
        <f t="shared" ref="S210" si="60">S211</f>
        <v>45.7</v>
      </c>
      <c r="T210" s="50">
        <f t="shared" si="35"/>
        <v>97.027600849256899</v>
      </c>
    </row>
    <row r="211" spans="1:20" ht="21.75" customHeight="1">
      <c r="A211" s="7"/>
      <c r="B211" s="80" t="s">
        <v>7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2"/>
      <c r="N211" s="48">
        <v>8</v>
      </c>
      <c r="O211" s="48">
        <v>1</v>
      </c>
      <c r="P211" s="32" t="s">
        <v>102</v>
      </c>
      <c r="Q211" s="33" t="s">
        <v>6</v>
      </c>
      <c r="R211" s="49">
        <v>47.1</v>
      </c>
      <c r="S211" s="50">
        <v>45.7</v>
      </c>
      <c r="T211" s="50">
        <f t="shared" si="35"/>
        <v>97.027600849256899</v>
      </c>
    </row>
    <row r="212" spans="1:20" ht="29.25" customHeight="1">
      <c r="A212" s="7"/>
      <c r="B212" s="83" t="s">
        <v>128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5"/>
      <c r="N212" s="48">
        <v>8</v>
      </c>
      <c r="O212" s="48">
        <v>1</v>
      </c>
      <c r="P212" s="32" t="s">
        <v>102</v>
      </c>
      <c r="Q212" s="33" t="s">
        <v>20</v>
      </c>
      <c r="R212" s="49">
        <f>R213</f>
        <v>23.4</v>
      </c>
      <c r="S212" s="49">
        <f t="shared" ref="S212" si="61">S213</f>
        <v>23.4</v>
      </c>
      <c r="T212" s="50">
        <f t="shared" si="35"/>
        <v>100</v>
      </c>
    </row>
    <row r="213" spans="1:20" ht="42.75" customHeight="1">
      <c r="A213" s="7"/>
      <c r="B213" s="80" t="s">
        <v>19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2"/>
      <c r="N213" s="48">
        <v>8</v>
      </c>
      <c r="O213" s="48">
        <v>1</v>
      </c>
      <c r="P213" s="32" t="s">
        <v>102</v>
      </c>
      <c r="Q213" s="33" t="s">
        <v>18</v>
      </c>
      <c r="R213" s="49">
        <v>23.4</v>
      </c>
      <c r="S213" s="49">
        <v>23.4</v>
      </c>
      <c r="T213" s="50">
        <f t="shared" si="35"/>
        <v>100</v>
      </c>
    </row>
    <row r="214" spans="1:20" ht="24" customHeight="1">
      <c r="A214" s="7"/>
      <c r="B214" s="95" t="s">
        <v>103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7"/>
      <c r="N214" s="48">
        <v>8</v>
      </c>
      <c r="O214" s="48">
        <v>1</v>
      </c>
      <c r="P214" s="32" t="s">
        <v>104</v>
      </c>
      <c r="Q214" s="33" t="s">
        <v>1</v>
      </c>
      <c r="R214" s="49">
        <f>R215</f>
        <v>401.9</v>
      </c>
      <c r="S214" s="49">
        <f t="shared" ref="S214" si="62">S215</f>
        <v>401</v>
      </c>
      <c r="T214" s="50">
        <f t="shared" si="35"/>
        <v>99.776063697437181</v>
      </c>
    </row>
    <row r="215" spans="1:20" ht="53.25" customHeight="1">
      <c r="A215" s="7"/>
      <c r="B215" s="95" t="s">
        <v>105</v>
      </c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7"/>
      <c r="N215" s="48">
        <v>8</v>
      </c>
      <c r="O215" s="48">
        <v>1</v>
      </c>
      <c r="P215" s="32" t="s">
        <v>106</v>
      </c>
      <c r="Q215" s="33" t="s">
        <v>1</v>
      </c>
      <c r="R215" s="49">
        <f>R216</f>
        <v>401.9</v>
      </c>
      <c r="S215" s="49">
        <f t="shared" ref="S215" si="63">S216</f>
        <v>401</v>
      </c>
      <c r="T215" s="50">
        <f t="shared" si="35"/>
        <v>99.776063697437181</v>
      </c>
    </row>
    <row r="216" spans="1:20" ht="12.75" customHeight="1">
      <c r="A216" s="7"/>
      <c r="B216" s="80" t="s">
        <v>55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2"/>
      <c r="N216" s="48">
        <v>8</v>
      </c>
      <c r="O216" s="48">
        <v>1</v>
      </c>
      <c r="P216" s="32" t="s">
        <v>107</v>
      </c>
      <c r="Q216" s="33"/>
      <c r="R216" s="49">
        <f>R217+R219+R221</f>
        <v>401.9</v>
      </c>
      <c r="S216" s="49">
        <f>S217+S219+S221</f>
        <v>401</v>
      </c>
      <c r="T216" s="50">
        <f t="shared" ref="T216:T251" si="64">S216/R216*100</f>
        <v>99.776063697437181</v>
      </c>
    </row>
    <row r="217" spans="1:20" ht="21.75" customHeight="1">
      <c r="A217" s="7"/>
      <c r="B217" s="80" t="s">
        <v>9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2"/>
      <c r="N217" s="48">
        <v>8</v>
      </c>
      <c r="O217" s="48">
        <v>1</v>
      </c>
      <c r="P217" s="32" t="s">
        <v>107</v>
      </c>
      <c r="Q217" s="33" t="s">
        <v>8</v>
      </c>
      <c r="R217" s="49">
        <f>R218</f>
        <v>245.6</v>
      </c>
      <c r="S217" s="49">
        <f t="shared" ref="S217" si="65">S218</f>
        <v>245.6</v>
      </c>
      <c r="T217" s="50">
        <f t="shared" si="64"/>
        <v>100</v>
      </c>
    </row>
    <row r="218" spans="1:20" ht="21.75" customHeight="1">
      <c r="A218" s="7"/>
      <c r="B218" s="80" t="s">
        <v>7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2"/>
      <c r="N218" s="48">
        <v>8</v>
      </c>
      <c r="O218" s="48">
        <v>1</v>
      </c>
      <c r="P218" s="32" t="s">
        <v>107</v>
      </c>
      <c r="Q218" s="33" t="s">
        <v>6</v>
      </c>
      <c r="R218" s="49">
        <v>245.6</v>
      </c>
      <c r="S218" s="50">
        <v>245.6</v>
      </c>
      <c r="T218" s="50">
        <f t="shared" si="64"/>
        <v>100</v>
      </c>
    </row>
    <row r="219" spans="1:20" ht="21.75" customHeight="1">
      <c r="A219" s="7"/>
      <c r="B219" s="83" t="s">
        <v>128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5"/>
      <c r="N219" s="48">
        <v>8</v>
      </c>
      <c r="O219" s="48">
        <v>1</v>
      </c>
      <c r="P219" s="32" t="s">
        <v>107</v>
      </c>
      <c r="Q219" s="33" t="s">
        <v>20</v>
      </c>
      <c r="R219" s="49">
        <f>R220</f>
        <v>5</v>
      </c>
      <c r="S219" s="49">
        <f t="shared" ref="S219" si="66">S220</f>
        <v>4.0999999999999996</v>
      </c>
      <c r="T219" s="50">
        <f t="shared" si="64"/>
        <v>82</v>
      </c>
    </row>
    <row r="220" spans="1:20" ht="36" customHeight="1">
      <c r="A220" s="7"/>
      <c r="B220" s="80" t="s">
        <v>19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2"/>
      <c r="N220" s="48">
        <v>8</v>
      </c>
      <c r="O220" s="48">
        <v>1</v>
      </c>
      <c r="P220" s="32" t="s">
        <v>107</v>
      </c>
      <c r="Q220" s="33" t="s">
        <v>18</v>
      </c>
      <c r="R220" s="49">
        <v>5</v>
      </c>
      <c r="S220" s="49">
        <v>4.0999999999999996</v>
      </c>
      <c r="T220" s="50">
        <f t="shared" si="64"/>
        <v>82</v>
      </c>
    </row>
    <row r="221" spans="1:20" ht="36" customHeight="1">
      <c r="A221" s="7"/>
      <c r="B221" s="80" t="s">
        <v>16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2"/>
      <c r="N221" s="48">
        <v>8</v>
      </c>
      <c r="O221" s="48">
        <v>1</v>
      </c>
      <c r="P221" s="32" t="s">
        <v>107</v>
      </c>
      <c r="Q221" s="33">
        <v>300</v>
      </c>
      <c r="R221" s="49">
        <f>R222</f>
        <v>151.30000000000001</v>
      </c>
      <c r="S221" s="49">
        <f>S222</f>
        <v>151.30000000000001</v>
      </c>
      <c r="T221" s="50">
        <f t="shared" si="64"/>
        <v>100</v>
      </c>
    </row>
    <row r="222" spans="1:20" ht="36" customHeight="1">
      <c r="A222" s="7"/>
      <c r="B222" s="80" t="s">
        <v>14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2"/>
      <c r="N222" s="48">
        <v>8</v>
      </c>
      <c r="O222" s="48">
        <v>1</v>
      </c>
      <c r="P222" s="32" t="s">
        <v>107</v>
      </c>
      <c r="Q222" s="33">
        <v>320</v>
      </c>
      <c r="R222" s="49">
        <v>151.30000000000001</v>
      </c>
      <c r="S222" s="49">
        <v>151.30000000000001</v>
      </c>
      <c r="T222" s="50">
        <f t="shared" si="64"/>
        <v>100</v>
      </c>
    </row>
    <row r="223" spans="1:20" s="67" customFormat="1" ht="30" customHeight="1">
      <c r="A223" s="6"/>
      <c r="B223" s="101" t="s">
        <v>124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3"/>
      <c r="N223" s="62">
        <v>8</v>
      </c>
      <c r="O223" s="62">
        <v>1</v>
      </c>
      <c r="P223" s="63" t="s">
        <v>149</v>
      </c>
      <c r="Q223" s="64"/>
      <c r="R223" s="65">
        <f>R224</f>
        <v>1</v>
      </c>
      <c r="S223" s="65">
        <f>S224</f>
        <v>1</v>
      </c>
      <c r="T223" s="66">
        <f t="shared" si="64"/>
        <v>100</v>
      </c>
    </row>
    <row r="224" spans="1:20" ht="30" customHeight="1">
      <c r="A224" s="7"/>
      <c r="B224" s="80" t="s">
        <v>150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2"/>
      <c r="N224" s="48">
        <v>8</v>
      </c>
      <c r="O224" s="48">
        <v>1</v>
      </c>
      <c r="P224" s="32" t="s">
        <v>151</v>
      </c>
      <c r="Q224" s="33"/>
      <c r="R224" s="49">
        <f>R225</f>
        <v>1</v>
      </c>
      <c r="S224" s="49">
        <v>1</v>
      </c>
      <c r="T224" s="50">
        <f t="shared" si="64"/>
        <v>100</v>
      </c>
    </row>
    <row r="225" spans="1:20" ht="12.75" customHeight="1">
      <c r="A225" s="7"/>
      <c r="B225" s="80" t="s">
        <v>152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2"/>
      <c r="N225" s="48">
        <v>8</v>
      </c>
      <c r="O225" s="48">
        <v>1</v>
      </c>
      <c r="P225" s="32" t="s">
        <v>153</v>
      </c>
      <c r="Q225" s="33"/>
      <c r="R225" s="49">
        <f>R226</f>
        <v>1</v>
      </c>
      <c r="S225" s="49">
        <f>S226</f>
        <v>1</v>
      </c>
      <c r="T225" s="50">
        <f t="shared" si="64"/>
        <v>100</v>
      </c>
    </row>
    <row r="226" spans="1:20" s="20" customFormat="1" ht="21.75" customHeight="1">
      <c r="A226" s="7"/>
      <c r="B226" s="80" t="s">
        <v>65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2"/>
      <c r="N226" s="48">
        <v>8</v>
      </c>
      <c r="O226" s="48">
        <v>1</v>
      </c>
      <c r="P226" s="32" t="s">
        <v>154</v>
      </c>
      <c r="Q226" s="33"/>
      <c r="R226" s="49">
        <f>R227</f>
        <v>1</v>
      </c>
      <c r="S226" s="49">
        <f t="shared" ref="S226" si="67">S227</f>
        <v>1</v>
      </c>
      <c r="T226" s="50">
        <f t="shared" si="64"/>
        <v>100</v>
      </c>
    </row>
    <row r="227" spans="1:20" ht="21.75" customHeight="1">
      <c r="A227" s="7"/>
      <c r="B227" s="83" t="s">
        <v>128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5"/>
      <c r="N227" s="48">
        <v>8</v>
      </c>
      <c r="O227" s="48">
        <v>1</v>
      </c>
      <c r="P227" s="32" t="s">
        <v>154</v>
      </c>
      <c r="Q227" s="33">
        <v>200</v>
      </c>
      <c r="R227" s="49">
        <f>R228</f>
        <v>1</v>
      </c>
      <c r="S227" s="49">
        <f t="shared" ref="S227" si="68">S228</f>
        <v>1</v>
      </c>
      <c r="T227" s="50">
        <f t="shared" si="64"/>
        <v>100</v>
      </c>
    </row>
    <row r="228" spans="1:20" ht="23.25" customHeight="1">
      <c r="A228" s="7"/>
      <c r="B228" s="80" t="s">
        <v>19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2"/>
      <c r="N228" s="48">
        <v>8</v>
      </c>
      <c r="O228" s="48">
        <v>1</v>
      </c>
      <c r="P228" s="32" t="s">
        <v>154</v>
      </c>
      <c r="Q228" s="33">
        <v>240</v>
      </c>
      <c r="R228" s="49">
        <v>1</v>
      </c>
      <c r="S228" s="50">
        <v>1</v>
      </c>
      <c r="T228" s="50">
        <f t="shared" si="64"/>
        <v>100</v>
      </c>
    </row>
    <row r="229" spans="1:20" s="67" customFormat="1" ht="21.75" customHeight="1">
      <c r="A229" s="6"/>
      <c r="B229" s="92" t="s">
        <v>176</v>
      </c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4"/>
      <c r="N229" s="62">
        <v>8</v>
      </c>
      <c r="O229" s="62">
        <v>1</v>
      </c>
      <c r="P229" s="63" t="s">
        <v>93</v>
      </c>
      <c r="Q229" s="64"/>
      <c r="R229" s="65">
        <f t="shared" ref="R229:S233" si="69">R230</f>
        <v>209.3</v>
      </c>
      <c r="S229" s="65">
        <f t="shared" si="69"/>
        <v>208.7</v>
      </c>
      <c r="T229" s="66">
        <f t="shared" si="64"/>
        <v>99.713330148112746</v>
      </c>
    </row>
    <row r="230" spans="1:20" ht="21.75" customHeight="1">
      <c r="A230" s="7"/>
      <c r="B230" s="95" t="s">
        <v>118</v>
      </c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7"/>
      <c r="N230" s="48">
        <v>8</v>
      </c>
      <c r="O230" s="48">
        <v>1</v>
      </c>
      <c r="P230" s="32" t="s">
        <v>94</v>
      </c>
      <c r="Q230" s="33"/>
      <c r="R230" s="49">
        <f t="shared" si="69"/>
        <v>209.3</v>
      </c>
      <c r="S230" s="49">
        <f t="shared" si="69"/>
        <v>208.7</v>
      </c>
      <c r="T230" s="50">
        <f t="shared" si="64"/>
        <v>99.713330148112746</v>
      </c>
    </row>
    <row r="231" spans="1:20" ht="21.75" customHeight="1">
      <c r="A231" s="7"/>
      <c r="B231" s="95" t="s">
        <v>127</v>
      </c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7"/>
      <c r="N231" s="48">
        <v>8</v>
      </c>
      <c r="O231" s="48">
        <v>1</v>
      </c>
      <c r="P231" s="32" t="s">
        <v>95</v>
      </c>
      <c r="Q231" s="33"/>
      <c r="R231" s="49">
        <f t="shared" si="69"/>
        <v>209.3</v>
      </c>
      <c r="S231" s="49">
        <f t="shared" si="69"/>
        <v>208.7</v>
      </c>
      <c r="T231" s="50">
        <f t="shared" si="64"/>
        <v>99.713330148112746</v>
      </c>
    </row>
    <row r="232" spans="1:20" ht="21.75" customHeight="1">
      <c r="A232" s="7"/>
      <c r="B232" s="80" t="s">
        <v>53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2"/>
      <c r="N232" s="48">
        <v>8</v>
      </c>
      <c r="O232" s="48">
        <v>1</v>
      </c>
      <c r="P232" s="32" t="s">
        <v>96</v>
      </c>
      <c r="Q232" s="33"/>
      <c r="R232" s="49">
        <f t="shared" si="69"/>
        <v>209.3</v>
      </c>
      <c r="S232" s="49">
        <f t="shared" si="69"/>
        <v>208.7</v>
      </c>
      <c r="T232" s="50">
        <f t="shared" si="64"/>
        <v>99.713330148112746</v>
      </c>
    </row>
    <row r="233" spans="1:20" ht="21.75" customHeight="1">
      <c r="A233" s="7"/>
      <c r="B233" s="83" t="s">
        <v>128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5"/>
      <c r="N233" s="48">
        <v>8</v>
      </c>
      <c r="O233" s="48">
        <v>1</v>
      </c>
      <c r="P233" s="32" t="s">
        <v>96</v>
      </c>
      <c r="Q233" s="33">
        <v>200</v>
      </c>
      <c r="R233" s="49">
        <f t="shared" si="69"/>
        <v>209.3</v>
      </c>
      <c r="S233" s="49">
        <f t="shared" si="69"/>
        <v>208.7</v>
      </c>
      <c r="T233" s="50">
        <f t="shared" si="64"/>
        <v>99.713330148112746</v>
      </c>
    </row>
    <row r="234" spans="1:20" ht="21.75" customHeight="1">
      <c r="A234" s="7"/>
      <c r="B234" s="80" t="s">
        <v>19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2"/>
      <c r="N234" s="48">
        <v>8</v>
      </c>
      <c r="O234" s="48">
        <v>1</v>
      </c>
      <c r="P234" s="32" t="s">
        <v>96</v>
      </c>
      <c r="Q234" s="33">
        <v>240</v>
      </c>
      <c r="R234" s="49">
        <v>209.3</v>
      </c>
      <c r="S234" s="49">
        <v>208.7</v>
      </c>
      <c r="T234" s="50">
        <f t="shared" si="64"/>
        <v>99.713330148112746</v>
      </c>
    </row>
    <row r="235" spans="1:20" ht="21.75" customHeight="1">
      <c r="A235" s="7"/>
      <c r="B235" s="98" t="s">
        <v>192</v>
      </c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100"/>
      <c r="N235" s="53">
        <v>10</v>
      </c>
      <c r="O235" s="53">
        <v>0</v>
      </c>
      <c r="P235" s="34" t="s">
        <v>1</v>
      </c>
      <c r="Q235" s="35" t="s">
        <v>1</v>
      </c>
      <c r="R235" s="54">
        <v>60</v>
      </c>
      <c r="S235" s="54">
        <f t="shared" ref="S235:S240" si="70">S236</f>
        <v>60</v>
      </c>
      <c r="T235" s="44">
        <f t="shared" si="64"/>
        <v>100</v>
      </c>
    </row>
    <row r="236" spans="1:20" ht="21.75" customHeight="1">
      <c r="A236" s="7"/>
      <c r="B236" s="89" t="s">
        <v>17</v>
      </c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1"/>
      <c r="N236" s="45">
        <v>10</v>
      </c>
      <c r="O236" s="45">
        <v>1</v>
      </c>
      <c r="P236" s="30" t="s">
        <v>1</v>
      </c>
      <c r="Q236" s="31" t="s">
        <v>1</v>
      </c>
      <c r="R236" s="46">
        <v>60</v>
      </c>
      <c r="S236" s="46">
        <f t="shared" si="70"/>
        <v>60</v>
      </c>
      <c r="T236" s="47">
        <f t="shared" si="64"/>
        <v>100</v>
      </c>
    </row>
    <row r="237" spans="1:20" s="67" customFormat="1" ht="21.75" customHeight="1">
      <c r="A237" s="6"/>
      <c r="B237" s="92" t="s">
        <v>176</v>
      </c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4"/>
      <c r="N237" s="62">
        <v>10</v>
      </c>
      <c r="O237" s="62">
        <v>1</v>
      </c>
      <c r="P237" s="63" t="s">
        <v>93</v>
      </c>
      <c r="Q237" s="64" t="s">
        <v>1</v>
      </c>
      <c r="R237" s="65">
        <v>60</v>
      </c>
      <c r="S237" s="65">
        <f t="shared" si="70"/>
        <v>60</v>
      </c>
      <c r="T237" s="66">
        <f t="shared" si="64"/>
        <v>100</v>
      </c>
    </row>
    <row r="238" spans="1:20" ht="21.75" customHeight="1">
      <c r="A238" s="7"/>
      <c r="B238" s="95" t="s">
        <v>118</v>
      </c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7"/>
      <c r="N238" s="48">
        <v>10</v>
      </c>
      <c r="O238" s="48">
        <v>1</v>
      </c>
      <c r="P238" s="32" t="s">
        <v>94</v>
      </c>
      <c r="Q238" s="33" t="s">
        <v>1</v>
      </c>
      <c r="R238" s="49">
        <v>60</v>
      </c>
      <c r="S238" s="49">
        <f t="shared" si="70"/>
        <v>60</v>
      </c>
      <c r="T238" s="50">
        <f t="shared" si="64"/>
        <v>100</v>
      </c>
    </row>
    <row r="239" spans="1:20" ht="21.75" customHeight="1">
      <c r="A239" s="7"/>
      <c r="B239" s="95" t="s">
        <v>127</v>
      </c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7"/>
      <c r="N239" s="48">
        <v>10</v>
      </c>
      <c r="O239" s="48">
        <v>1</v>
      </c>
      <c r="P239" s="32" t="s">
        <v>95</v>
      </c>
      <c r="Q239" s="33" t="s">
        <v>1</v>
      </c>
      <c r="R239" s="49">
        <v>60</v>
      </c>
      <c r="S239" s="49">
        <f t="shared" si="70"/>
        <v>60</v>
      </c>
      <c r="T239" s="50">
        <f t="shared" si="64"/>
        <v>100</v>
      </c>
    </row>
    <row r="240" spans="1:20" ht="12.75" customHeight="1">
      <c r="A240" s="7"/>
      <c r="B240" s="80" t="s">
        <v>53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2"/>
      <c r="N240" s="48">
        <v>10</v>
      </c>
      <c r="O240" s="48">
        <v>1</v>
      </c>
      <c r="P240" s="32" t="s">
        <v>96</v>
      </c>
      <c r="Q240" s="33"/>
      <c r="R240" s="49">
        <v>60</v>
      </c>
      <c r="S240" s="49">
        <f t="shared" si="70"/>
        <v>60</v>
      </c>
      <c r="T240" s="50">
        <f t="shared" si="64"/>
        <v>100</v>
      </c>
    </row>
    <row r="241" spans="1:21" ht="12.75" customHeight="1">
      <c r="A241" s="7"/>
      <c r="B241" s="80" t="s">
        <v>16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2"/>
      <c r="N241" s="48">
        <v>10</v>
      </c>
      <c r="O241" s="48">
        <v>1</v>
      </c>
      <c r="P241" s="32" t="s">
        <v>96</v>
      </c>
      <c r="Q241" s="33" t="s">
        <v>15</v>
      </c>
      <c r="R241" s="49">
        <f>R242</f>
        <v>60</v>
      </c>
      <c r="S241" s="49">
        <f t="shared" ref="S241" si="71">S242</f>
        <v>60</v>
      </c>
      <c r="T241" s="50">
        <f t="shared" si="64"/>
        <v>100</v>
      </c>
    </row>
    <row r="242" spans="1:21" ht="32.25" customHeight="1">
      <c r="A242" s="7"/>
      <c r="B242" s="80" t="s">
        <v>14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2"/>
      <c r="N242" s="48">
        <v>10</v>
      </c>
      <c r="O242" s="48">
        <v>1</v>
      </c>
      <c r="P242" s="32" t="s">
        <v>96</v>
      </c>
      <c r="Q242" s="33" t="s">
        <v>13</v>
      </c>
      <c r="R242" s="49">
        <v>60</v>
      </c>
      <c r="S242" s="50">
        <v>60</v>
      </c>
      <c r="T242" s="50">
        <f t="shared" si="64"/>
        <v>100</v>
      </c>
    </row>
    <row r="243" spans="1:21" ht="21.75" customHeight="1">
      <c r="A243" s="7"/>
      <c r="B243" s="98" t="s">
        <v>12</v>
      </c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100"/>
      <c r="N243" s="53">
        <v>11</v>
      </c>
      <c r="O243" s="34"/>
      <c r="P243" s="34" t="s">
        <v>1</v>
      </c>
      <c r="Q243" s="35" t="s">
        <v>1</v>
      </c>
      <c r="R243" s="54">
        <f t="shared" ref="R243:S248" si="72">R244</f>
        <v>17.600000000000001</v>
      </c>
      <c r="S243" s="54">
        <f t="shared" si="72"/>
        <v>17.600000000000001</v>
      </c>
      <c r="T243" s="44">
        <f t="shared" si="64"/>
        <v>100</v>
      </c>
    </row>
    <row r="244" spans="1:21" ht="42.75" customHeight="1">
      <c r="A244" s="7"/>
      <c r="B244" s="89" t="s">
        <v>11</v>
      </c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1"/>
      <c r="N244" s="45">
        <v>11</v>
      </c>
      <c r="O244" s="45">
        <v>1</v>
      </c>
      <c r="P244" s="30" t="s">
        <v>1</v>
      </c>
      <c r="Q244" s="31" t="s">
        <v>1</v>
      </c>
      <c r="R244" s="46">
        <f>R245</f>
        <v>17.600000000000001</v>
      </c>
      <c r="S244" s="46">
        <f>S245</f>
        <v>17.600000000000001</v>
      </c>
      <c r="T244" s="47">
        <f t="shared" si="64"/>
        <v>100</v>
      </c>
    </row>
    <row r="245" spans="1:21" s="67" customFormat="1" ht="12.75" customHeight="1">
      <c r="A245" s="6"/>
      <c r="B245" s="92" t="s">
        <v>185</v>
      </c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4"/>
      <c r="N245" s="62">
        <v>11</v>
      </c>
      <c r="O245" s="62">
        <v>1</v>
      </c>
      <c r="P245" s="63" t="s">
        <v>108</v>
      </c>
      <c r="Q245" s="64" t="s">
        <v>1</v>
      </c>
      <c r="R245" s="65">
        <f t="shared" si="72"/>
        <v>17.600000000000001</v>
      </c>
      <c r="S245" s="65">
        <f t="shared" si="72"/>
        <v>17.600000000000001</v>
      </c>
      <c r="T245" s="66">
        <f t="shared" si="64"/>
        <v>100</v>
      </c>
    </row>
    <row r="246" spans="1:21" ht="32.25" customHeight="1">
      <c r="A246" s="7"/>
      <c r="B246" s="95" t="s">
        <v>10</v>
      </c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7"/>
      <c r="N246" s="48">
        <v>11</v>
      </c>
      <c r="O246" s="48">
        <v>1</v>
      </c>
      <c r="P246" s="32" t="s">
        <v>109</v>
      </c>
      <c r="Q246" s="33" t="s">
        <v>1</v>
      </c>
      <c r="R246" s="49">
        <f t="shared" si="72"/>
        <v>17.600000000000001</v>
      </c>
      <c r="S246" s="49">
        <f t="shared" si="72"/>
        <v>17.600000000000001</v>
      </c>
      <c r="T246" s="50">
        <f t="shared" si="64"/>
        <v>100</v>
      </c>
    </row>
    <row r="247" spans="1:21" ht="21.75" customHeight="1">
      <c r="A247" s="7"/>
      <c r="B247" s="95" t="s">
        <v>110</v>
      </c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7"/>
      <c r="N247" s="48">
        <v>11</v>
      </c>
      <c r="O247" s="48">
        <v>1</v>
      </c>
      <c r="P247" s="32" t="s">
        <v>111</v>
      </c>
      <c r="Q247" s="33" t="s">
        <v>1</v>
      </c>
      <c r="R247" s="49">
        <f>R249</f>
        <v>17.600000000000001</v>
      </c>
      <c r="S247" s="49">
        <f t="shared" ref="S247" si="73">S249</f>
        <v>17.600000000000001</v>
      </c>
      <c r="T247" s="50">
        <f t="shared" si="64"/>
        <v>100</v>
      </c>
    </row>
    <row r="248" spans="1:21" ht="42.75" customHeight="1">
      <c r="A248" s="7"/>
      <c r="B248" s="80" t="s">
        <v>55</v>
      </c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2"/>
      <c r="N248" s="48">
        <v>11</v>
      </c>
      <c r="O248" s="48">
        <v>1</v>
      </c>
      <c r="P248" s="32" t="s">
        <v>112</v>
      </c>
      <c r="Q248" s="33"/>
      <c r="R248" s="49">
        <f t="shared" si="72"/>
        <v>17.600000000000001</v>
      </c>
      <c r="S248" s="50">
        <f>S249</f>
        <v>17.600000000000001</v>
      </c>
      <c r="T248" s="50">
        <f t="shared" si="64"/>
        <v>100</v>
      </c>
    </row>
    <row r="249" spans="1:21" ht="53.25" customHeight="1">
      <c r="A249" s="7"/>
      <c r="B249" s="80" t="s">
        <v>9</v>
      </c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2"/>
      <c r="N249" s="48">
        <v>11</v>
      </c>
      <c r="O249" s="48">
        <v>1</v>
      </c>
      <c r="P249" s="32" t="s">
        <v>112</v>
      </c>
      <c r="Q249" s="33" t="s">
        <v>8</v>
      </c>
      <c r="R249" s="49">
        <v>17.600000000000001</v>
      </c>
      <c r="S249" s="50">
        <f>S250</f>
        <v>17.600000000000001</v>
      </c>
      <c r="T249" s="50">
        <f t="shared" si="64"/>
        <v>100</v>
      </c>
    </row>
    <row r="250" spans="1:21" ht="37.5" customHeight="1" thickBot="1">
      <c r="A250" s="7"/>
      <c r="B250" s="80" t="s">
        <v>7</v>
      </c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2"/>
      <c r="N250" s="48">
        <v>11</v>
      </c>
      <c r="O250" s="48">
        <v>1</v>
      </c>
      <c r="P250" s="32" t="s">
        <v>112</v>
      </c>
      <c r="Q250" s="33" t="s">
        <v>6</v>
      </c>
      <c r="R250" s="49">
        <v>17.600000000000001</v>
      </c>
      <c r="S250" s="50">
        <v>17.600000000000001</v>
      </c>
      <c r="T250" s="50">
        <f t="shared" si="64"/>
        <v>100</v>
      </c>
    </row>
    <row r="251" spans="1:21" ht="0.75" hidden="1" customHeight="1" thickBot="1">
      <c r="A251" s="7"/>
      <c r="B251" s="40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55">
        <v>14</v>
      </c>
      <c r="O251" s="55">
        <v>3</v>
      </c>
      <c r="P251" s="56" t="s">
        <v>3</v>
      </c>
      <c r="Q251" s="55" t="s">
        <v>2</v>
      </c>
      <c r="R251" s="57">
        <v>28065.1</v>
      </c>
      <c r="S251" s="58"/>
      <c r="T251" s="58">
        <f t="shared" si="64"/>
        <v>0</v>
      </c>
    </row>
    <row r="252" spans="1:21" ht="12.75" customHeight="1" thickBot="1">
      <c r="A252" s="6"/>
      <c r="B252" s="122" t="s">
        <v>50</v>
      </c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4"/>
      <c r="N252" s="131">
        <f>R11+R84+R91+R110+R155+R204+R235+R243</f>
        <v>40787</v>
      </c>
      <c r="O252" s="132"/>
      <c r="P252" s="132"/>
      <c r="Q252" s="132"/>
      <c r="R252" s="133"/>
      <c r="S252" s="60">
        <f>S243+S235+S204+S155+S110+S91+S84+S11</f>
        <v>29632.5</v>
      </c>
      <c r="T252" s="61">
        <f>S252/N252*100</f>
        <v>72.651825336504288</v>
      </c>
    </row>
    <row r="253" spans="1:21" ht="12.75" customHeight="1">
      <c r="A253" s="2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23"/>
      <c r="O253" s="23"/>
      <c r="P253" s="24"/>
      <c r="Q253" s="23"/>
      <c r="R253" s="22"/>
      <c r="S253" s="22"/>
      <c r="T253" s="22"/>
      <c r="U253" s="21"/>
    </row>
    <row r="254" spans="1:21" ht="12.75" customHeight="1">
      <c r="A254" s="2" t="s">
        <v>0</v>
      </c>
      <c r="B254" s="7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18"/>
      <c r="Q254" s="2"/>
      <c r="R254" s="2"/>
      <c r="S254" s="2"/>
      <c r="T254" s="2"/>
    </row>
    <row r="256" spans="1:21">
      <c r="B256" s="21"/>
      <c r="R256" s="21"/>
      <c r="S256" s="21"/>
    </row>
    <row r="257" spans="2:2">
      <c r="B257" s="21"/>
    </row>
    <row r="258" spans="2:2">
      <c r="B258" s="21"/>
    </row>
    <row r="259" spans="2:2">
      <c r="B259" s="78"/>
    </row>
    <row r="260" spans="2:2">
      <c r="B260" s="21"/>
    </row>
  </sheetData>
  <mergeCells count="248">
    <mergeCell ref="B221:M221"/>
    <mergeCell ref="B222:M222"/>
    <mergeCell ref="B128:M128"/>
    <mergeCell ref="B129:M129"/>
    <mergeCell ref="B146:M146"/>
    <mergeCell ref="B147:M147"/>
    <mergeCell ref="B134:M134"/>
    <mergeCell ref="B135:M135"/>
    <mergeCell ref="B136:M136"/>
    <mergeCell ref="B142:M142"/>
    <mergeCell ref="B141:M141"/>
    <mergeCell ref="B143:M143"/>
    <mergeCell ref="B144:M144"/>
    <mergeCell ref="B145:M145"/>
    <mergeCell ref="B218:M218"/>
    <mergeCell ref="B213:M213"/>
    <mergeCell ref="B216:M216"/>
    <mergeCell ref="B177:M177"/>
    <mergeCell ref="B178:M178"/>
    <mergeCell ref="B179:M179"/>
    <mergeCell ref="B180:M180"/>
    <mergeCell ref="B212:M212"/>
    <mergeCell ref="B211:M211"/>
    <mergeCell ref="B204:M204"/>
    <mergeCell ref="B205:M205"/>
    <mergeCell ref="B210:M210"/>
    <mergeCell ref="B194:M194"/>
    <mergeCell ref="B196:M196"/>
    <mergeCell ref="B195:M195"/>
    <mergeCell ref="B189:M189"/>
    <mergeCell ref="B77:M77"/>
    <mergeCell ref="B78:M78"/>
    <mergeCell ref="B79:M79"/>
    <mergeCell ref="B157:M157"/>
    <mergeCell ref="B158:M158"/>
    <mergeCell ref="B149:M149"/>
    <mergeCell ref="B150:M150"/>
    <mergeCell ref="B151:M151"/>
    <mergeCell ref="B152:M152"/>
    <mergeCell ref="B153:M153"/>
    <mergeCell ref="B154:M154"/>
    <mergeCell ref="B84:M84"/>
    <mergeCell ref="B92:M92"/>
    <mergeCell ref="B93:M93"/>
    <mergeCell ref="B94:M94"/>
    <mergeCell ref="B88:M88"/>
    <mergeCell ref="B85:M85"/>
    <mergeCell ref="B87:M87"/>
    <mergeCell ref="B90:M90"/>
    <mergeCell ref="B126:M126"/>
    <mergeCell ref="B105:M105"/>
    <mergeCell ref="B106:M106"/>
    <mergeCell ref="B111:M111"/>
    <mergeCell ref="B104:M104"/>
    <mergeCell ref="B110:M110"/>
    <mergeCell ref="B116:M116"/>
    <mergeCell ref="B115:M115"/>
    <mergeCell ref="B107:M107"/>
    <mergeCell ref="B108:M108"/>
    <mergeCell ref="B109:M109"/>
    <mergeCell ref="B121:M121"/>
    <mergeCell ref="B122:M122"/>
    <mergeCell ref="B123:M123"/>
    <mergeCell ref="B124:M124"/>
    <mergeCell ref="B125:M125"/>
    <mergeCell ref="B117:M117"/>
    <mergeCell ref="B183:M183"/>
    <mergeCell ref="B175:M175"/>
    <mergeCell ref="B166:M166"/>
    <mergeCell ref="B161:M161"/>
    <mergeCell ref="B162:M162"/>
    <mergeCell ref="B163:M163"/>
    <mergeCell ref="B164:M164"/>
    <mergeCell ref="B173:M173"/>
    <mergeCell ref="B176:M176"/>
    <mergeCell ref="B174:M174"/>
    <mergeCell ref="B169:M169"/>
    <mergeCell ref="B172:M172"/>
    <mergeCell ref="B165:M165"/>
    <mergeCell ref="B168:M168"/>
    <mergeCell ref="B167:M167"/>
    <mergeCell ref="B171:M171"/>
    <mergeCell ref="B170:M170"/>
    <mergeCell ref="B249:M249"/>
    <mergeCell ref="B250:M250"/>
    <mergeCell ref="B190:M190"/>
    <mergeCell ref="B181:M181"/>
    <mergeCell ref="B182:M182"/>
    <mergeCell ref="B219:M219"/>
    <mergeCell ref="B206:M206"/>
    <mergeCell ref="B188:M188"/>
    <mergeCell ref="B209:M209"/>
    <mergeCell ref="B187:M187"/>
    <mergeCell ref="B207:M207"/>
    <mergeCell ref="B208:M208"/>
    <mergeCell ref="B214:M214"/>
    <mergeCell ref="B234:M234"/>
    <mergeCell ref="B215:M215"/>
    <mergeCell ref="B217:M217"/>
    <mergeCell ref="B197:M197"/>
    <mergeCell ref="B246:M246"/>
    <mergeCell ref="B235:M235"/>
    <mergeCell ref="B244:M244"/>
    <mergeCell ref="B245:M245"/>
    <mergeCell ref="B184:M184"/>
    <mergeCell ref="B185:M185"/>
    <mergeCell ref="B186:M186"/>
    <mergeCell ref="N252:R252"/>
    <mergeCell ref="B252:M252"/>
    <mergeCell ref="B247:M247"/>
    <mergeCell ref="B248:M248"/>
    <mergeCell ref="B238:M238"/>
    <mergeCell ref="B239:M239"/>
    <mergeCell ref="B242:M242"/>
    <mergeCell ref="B243:M243"/>
    <mergeCell ref="B220:M220"/>
    <mergeCell ref="B237:M237"/>
    <mergeCell ref="B240:M240"/>
    <mergeCell ref="B241:M241"/>
    <mergeCell ref="B236:M236"/>
    <mergeCell ref="B225:M225"/>
    <mergeCell ref="B226:M226"/>
    <mergeCell ref="B227:M227"/>
    <mergeCell ref="B228:M228"/>
    <mergeCell ref="B223:M223"/>
    <mergeCell ref="B224:M224"/>
    <mergeCell ref="B229:M229"/>
    <mergeCell ref="B230:M230"/>
    <mergeCell ref="B231:M231"/>
    <mergeCell ref="B232:M232"/>
    <mergeCell ref="B233:M233"/>
    <mergeCell ref="N1:T1"/>
    <mergeCell ref="N2:T2"/>
    <mergeCell ref="N3:T3"/>
    <mergeCell ref="N4:T4"/>
    <mergeCell ref="B26:M26"/>
    <mergeCell ref="B28:M28"/>
    <mergeCell ref="B17:M17"/>
    <mergeCell ref="B19:M19"/>
    <mergeCell ref="B25:M25"/>
    <mergeCell ref="B16:M16"/>
    <mergeCell ref="B15:M15"/>
    <mergeCell ref="F6:P6"/>
    <mergeCell ref="B10:M10"/>
    <mergeCell ref="B20:M20"/>
    <mergeCell ref="B18:M18"/>
    <mergeCell ref="B11:M11"/>
    <mergeCell ref="B12:M12"/>
    <mergeCell ref="B13:M13"/>
    <mergeCell ref="B14:M14"/>
    <mergeCell ref="B21:M21"/>
    <mergeCell ref="B22:M22"/>
    <mergeCell ref="B23:M23"/>
    <mergeCell ref="B24:M24"/>
    <mergeCell ref="B29:M29"/>
    <mergeCell ref="B27:M27"/>
    <mergeCell ref="B37:M37"/>
    <mergeCell ref="B44:M44"/>
    <mergeCell ref="B45:M45"/>
    <mergeCell ref="B46:M46"/>
    <mergeCell ref="B47:M47"/>
    <mergeCell ref="B48:M48"/>
    <mergeCell ref="B35:M35"/>
    <mergeCell ref="B32:M32"/>
    <mergeCell ref="B33:M33"/>
    <mergeCell ref="B38:M38"/>
    <mergeCell ref="B39:M39"/>
    <mergeCell ref="B31:M31"/>
    <mergeCell ref="B34:M34"/>
    <mergeCell ref="B36:M36"/>
    <mergeCell ref="B30:M30"/>
    <mergeCell ref="B40:M40"/>
    <mergeCell ref="B41:M41"/>
    <mergeCell ref="B42:M42"/>
    <mergeCell ref="B43:M43"/>
    <mergeCell ref="B51:M51"/>
    <mergeCell ref="B50:M50"/>
    <mergeCell ref="B68:M68"/>
    <mergeCell ref="B64:M64"/>
    <mergeCell ref="B65:M65"/>
    <mergeCell ref="B66:M66"/>
    <mergeCell ref="B61:M61"/>
    <mergeCell ref="B62:M62"/>
    <mergeCell ref="B63:M63"/>
    <mergeCell ref="B60:M60"/>
    <mergeCell ref="B55:M55"/>
    <mergeCell ref="B67:M67"/>
    <mergeCell ref="B57:M57"/>
    <mergeCell ref="B58:M58"/>
    <mergeCell ref="B52:M52"/>
    <mergeCell ref="B53:M53"/>
    <mergeCell ref="B49:M49"/>
    <mergeCell ref="B133:M133"/>
    <mergeCell ref="B112:M112"/>
    <mergeCell ref="B113:M113"/>
    <mergeCell ref="B114:M114"/>
    <mergeCell ref="B102:M102"/>
    <mergeCell ref="B73:M73"/>
    <mergeCell ref="B59:M59"/>
    <mergeCell ref="B56:M56"/>
    <mergeCell ref="B54:M54"/>
    <mergeCell ref="B69:M69"/>
    <mergeCell ref="B70:M70"/>
    <mergeCell ref="B71:M71"/>
    <mergeCell ref="B72:M72"/>
    <mergeCell ref="B91:M91"/>
    <mergeCell ref="B86:M86"/>
    <mergeCell ref="B95:M95"/>
    <mergeCell ref="B97:M97"/>
    <mergeCell ref="B98:M98"/>
    <mergeCell ref="B103:M103"/>
    <mergeCell ref="B118:M118"/>
    <mergeCell ref="B119:M119"/>
    <mergeCell ref="B120:M120"/>
    <mergeCell ref="B127:M127"/>
    <mergeCell ref="B148:M148"/>
    <mergeCell ref="B138:M138"/>
    <mergeCell ref="B139:M139"/>
    <mergeCell ref="B140:M140"/>
    <mergeCell ref="B160:M160"/>
    <mergeCell ref="B155:M155"/>
    <mergeCell ref="B156:M156"/>
    <mergeCell ref="B159:M159"/>
    <mergeCell ref="B74:M74"/>
    <mergeCell ref="B76:M76"/>
    <mergeCell ref="B80:M80"/>
    <mergeCell ref="B81:M81"/>
    <mergeCell ref="B82:M82"/>
    <mergeCell ref="B83:M83"/>
    <mergeCell ref="B100:M100"/>
    <mergeCell ref="B99:M99"/>
    <mergeCell ref="B101:M101"/>
    <mergeCell ref="B75:M75"/>
    <mergeCell ref="B137:M137"/>
    <mergeCell ref="B130:M130"/>
    <mergeCell ref="B131:M131"/>
    <mergeCell ref="B132:M132"/>
    <mergeCell ref="B89:M89"/>
    <mergeCell ref="B96:M96"/>
    <mergeCell ref="B201:M201"/>
    <mergeCell ref="B202:M202"/>
    <mergeCell ref="B203:M203"/>
    <mergeCell ref="B198:M198"/>
    <mergeCell ref="B199:M199"/>
    <mergeCell ref="B200:M200"/>
    <mergeCell ref="B191:M191"/>
    <mergeCell ref="B192:M192"/>
    <mergeCell ref="B193:M193"/>
  </mergeCells>
  <phoneticPr fontId="0" type="noConversion"/>
  <pageMargins left="0.19685039370078741" right="0.19685039370078741" top="0.39370078740157483" bottom="0.19685039370078741" header="0.19685039370078741" footer="0.19685039370078741"/>
  <pageSetup paperSize="9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(КВСР)_2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Бухгалтер</cp:lastModifiedBy>
  <cp:lastPrinted>2017-04-28T04:53:13Z</cp:lastPrinted>
  <dcterms:created xsi:type="dcterms:W3CDTF">2014-12-05T09:42:11Z</dcterms:created>
  <dcterms:modified xsi:type="dcterms:W3CDTF">2017-04-28T04:53:22Z</dcterms:modified>
</cp:coreProperties>
</file>